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DENHERNANDEZ archivos\IMPUESTOS\IMPUESTOS_2022\9. RTE_22\2. FUND. UNIVERSITARIA\REGISTRO WEB\"/>
    </mc:Choice>
  </mc:AlternateContent>
  <xr:revisionPtr revIDLastSave="0" documentId="13_ncr:1_{2949C70C-7A92-442B-9102-4C33F84F9F37}" xr6:coauthVersionLast="36" xr6:coauthVersionMax="36" xr10:uidLastSave="{00000000-0000-0000-0000-000000000000}"/>
  <bookViews>
    <workbookView xWindow="0" yWindow="0" windowWidth="13850" windowHeight="2070" tabRatio="809" firstSheet="1" activeTab="1" xr2:uid="{00000000-000D-0000-FFFF-FFFF00000000}"/>
  </bookViews>
  <sheets>
    <sheet name="Requisitos" sheetId="1" state="hidden" r:id="rId1"/>
    <sheet name="11_FUNDADORES" sheetId="3" r:id="rId2"/>
    <sheet name="12_CARGOS_DIRECT_CONTROL" sheetId="4" r:id="rId3"/>
    <sheet name="PAGOS_SALARIALES" sheetId="6" state="hidden" r:id="rId4"/>
    <sheet name="14_DONACIONES_RECIBIDAS" sheetId="9" r:id="rId5"/>
    <sheet name="TRANSAC_VINCULADAS" sheetId="8" state="hidden" r:id="rId6"/>
    <sheet name="INGRESOS" sheetId="13" state="hidden" r:id="rId7"/>
    <sheet name="PROY.DIST.EXEDENTES" sheetId="15" state="hidden" r:id="rId8"/>
    <sheet name="INVERSIONES" sheetId="16" state="hidden" r:id="rId9"/>
    <sheet name="DONACIONES_A_TERCEROS" sheetId="12" state="hidden" r:id="rId10"/>
    <sheet name="DETALLE_COMPRAS_IPP" sheetId="14" state="hidden" r:id="rId11"/>
  </sheets>
  <definedNames>
    <definedName name="_xlnm._FilterDatabase" localSheetId="10" hidden="1">DETALLE_COMPRAS_IPP!$A$6:$K$23</definedName>
    <definedName name="_xlnm._FilterDatabase" localSheetId="0" hidden="1">Requisitos!$A$9:$C$50</definedName>
  </definedNames>
  <calcPr calcId="191029"/>
</workbook>
</file>

<file path=xl/calcChain.xml><?xml version="1.0" encoding="utf-8"?>
<calcChain xmlns="http://schemas.openxmlformats.org/spreadsheetml/2006/main">
  <c r="E11" i="9" l="1"/>
  <c r="N1275" i="15" l="1"/>
  <c r="N1274" i="15"/>
  <c r="N1273" i="15"/>
  <c r="N1272" i="15"/>
  <c r="N1271" i="15"/>
  <c r="N1270" i="15"/>
  <c r="N1269" i="15"/>
  <c r="N1268" i="15"/>
  <c r="N1267" i="15"/>
  <c r="N1266" i="15"/>
  <c r="N1265" i="15"/>
  <c r="N1264" i="15"/>
  <c r="N1263" i="15"/>
  <c r="N1262" i="15"/>
  <c r="N1261" i="15"/>
  <c r="N1260" i="15"/>
  <c r="N1259" i="15"/>
  <c r="N1258" i="15"/>
  <c r="N1257" i="15"/>
  <c r="N1256" i="15"/>
  <c r="N1255" i="15"/>
  <c r="N1254" i="15"/>
  <c r="N1253" i="15"/>
  <c r="N1252" i="15"/>
  <c r="N1251" i="15"/>
  <c r="N1250" i="15"/>
  <c r="N1249" i="15"/>
  <c r="N1248" i="15"/>
  <c r="N1247" i="15"/>
  <c r="N1246" i="15"/>
  <c r="N1245" i="15"/>
  <c r="N1244" i="15"/>
  <c r="N1243" i="15"/>
  <c r="N1242" i="15"/>
  <c r="N1241" i="15"/>
  <c r="N1240" i="15"/>
  <c r="N1239" i="15"/>
  <c r="N1238" i="15"/>
  <c r="N1237" i="15"/>
  <c r="N1236" i="15"/>
  <c r="N1235" i="15"/>
  <c r="N1234" i="15"/>
  <c r="N1233" i="15"/>
  <c r="N1232" i="15"/>
  <c r="N1231" i="15"/>
  <c r="N1230" i="15"/>
  <c r="N1229" i="15"/>
  <c r="N1228" i="15"/>
  <c r="N1227" i="15"/>
  <c r="N1226" i="15"/>
  <c r="N1225" i="15"/>
  <c r="N1224" i="15"/>
  <c r="N1223" i="15"/>
  <c r="N1222" i="15"/>
  <c r="N1221" i="15"/>
  <c r="N1220" i="15"/>
  <c r="N1219" i="15"/>
  <c r="N1218" i="15"/>
  <c r="N1217" i="15"/>
  <c r="N1216" i="15"/>
  <c r="N1215" i="15"/>
  <c r="N1214" i="15"/>
  <c r="N1213" i="15"/>
  <c r="N1212" i="15"/>
  <c r="N1211" i="15"/>
  <c r="N1210" i="15"/>
  <c r="N1209" i="15"/>
  <c r="N1208" i="15"/>
  <c r="N1207" i="15"/>
  <c r="N1206" i="15"/>
  <c r="N1205" i="15"/>
  <c r="N1204" i="15"/>
  <c r="N1203" i="15"/>
  <c r="N1202" i="15"/>
  <c r="N1201" i="15"/>
  <c r="N1200" i="15"/>
  <c r="N1199" i="15"/>
  <c r="N1198" i="15"/>
  <c r="N1197" i="15"/>
  <c r="N1196" i="15"/>
  <c r="N1195" i="15"/>
  <c r="N1194" i="15"/>
  <c r="N1193" i="15"/>
  <c r="N1192" i="15"/>
  <c r="N1191" i="15"/>
  <c r="N1190" i="15"/>
  <c r="N1189" i="15"/>
  <c r="N1188" i="15"/>
  <c r="N1187" i="15"/>
  <c r="N1186" i="15"/>
  <c r="N1185" i="15"/>
  <c r="N1184" i="15"/>
  <c r="N1183" i="15"/>
  <c r="N1182" i="15"/>
  <c r="N1181" i="15"/>
  <c r="N1180" i="15"/>
  <c r="N1179" i="15"/>
  <c r="N1178" i="15"/>
  <c r="N1177" i="15"/>
  <c r="N1176" i="15"/>
  <c r="N1175" i="15"/>
  <c r="N1174" i="15"/>
  <c r="N1173" i="15"/>
  <c r="N1172" i="15"/>
  <c r="N1171" i="15"/>
  <c r="N1170" i="15"/>
  <c r="N1169" i="15"/>
  <c r="N1168" i="15"/>
  <c r="N1167" i="15"/>
  <c r="N1166" i="15"/>
  <c r="N1165" i="15"/>
  <c r="N1164" i="15"/>
  <c r="N1163" i="15"/>
  <c r="N1162" i="15"/>
  <c r="N1161" i="15"/>
  <c r="N1160" i="15"/>
  <c r="N1159" i="15"/>
  <c r="N1158" i="15"/>
  <c r="N1157" i="15"/>
  <c r="N1156" i="15"/>
  <c r="N1155" i="15"/>
  <c r="N1154" i="15"/>
  <c r="N1153" i="15"/>
  <c r="N1152" i="15"/>
  <c r="N1151" i="15"/>
  <c r="N1150" i="15"/>
  <c r="N1149" i="15"/>
  <c r="N1148" i="15"/>
  <c r="N1147" i="15"/>
  <c r="N1146" i="15"/>
  <c r="N1145" i="15"/>
  <c r="N1144" i="15"/>
  <c r="N1143" i="15"/>
  <c r="N1142" i="15"/>
  <c r="N1141" i="15"/>
  <c r="N1140" i="15"/>
  <c r="N1139" i="15"/>
  <c r="N1138" i="15"/>
  <c r="N1137" i="15"/>
  <c r="N1136" i="15"/>
  <c r="N1135" i="15"/>
  <c r="N1134" i="15"/>
  <c r="N1133" i="15"/>
  <c r="N1132" i="15"/>
  <c r="N1131" i="15"/>
  <c r="N1130" i="15"/>
  <c r="N1129" i="15"/>
  <c r="N1128" i="15"/>
  <c r="N1127" i="15"/>
  <c r="N1126" i="15"/>
  <c r="N1125" i="15"/>
  <c r="N1124" i="15"/>
  <c r="N1123" i="15"/>
  <c r="N1122" i="15"/>
  <c r="N1121" i="15"/>
  <c r="N1120" i="15"/>
  <c r="N1119" i="15"/>
  <c r="N1118" i="15"/>
  <c r="N1117" i="15"/>
  <c r="N1116" i="15"/>
  <c r="N1115" i="15"/>
  <c r="N1114" i="15"/>
  <c r="N1113" i="15"/>
  <c r="N1112" i="15"/>
  <c r="N1111" i="15"/>
  <c r="N1110" i="15"/>
  <c r="N1109" i="15"/>
  <c r="N1108" i="15"/>
  <c r="N1107" i="15"/>
  <c r="N1106" i="15"/>
  <c r="N1105" i="15"/>
  <c r="N1104" i="15"/>
  <c r="N1103" i="15"/>
  <c r="N1102" i="15"/>
  <c r="N1101" i="15"/>
  <c r="N1100" i="15"/>
  <c r="N1099" i="15"/>
  <c r="N1098" i="15"/>
  <c r="N1097" i="15"/>
  <c r="N1096" i="15"/>
  <c r="N1095" i="15"/>
  <c r="N1094" i="15"/>
  <c r="N1093" i="15"/>
  <c r="N1092" i="15"/>
  <c r="N1091" i="15"/>
  <c r="N1090" i="15"/>
  <c r="N1089" i="15"/>
  <c r="N1088" i="15"/>
  <c r="N1087" i="15"/>
  <c r="N1086" i="15"/>
  <c r="N1085" i="15"/>
  <c r="N1084" i="15"/>
  <c r="N1083" i="15"/>
  <c r="N1082" i="15"/>
  <c r="N1081" i="15"/>
  <c r="N1080" i="15"/>
  <c r="N1079" i="15"/>
  <c r="N1078" i="15"/>
  <c r="N1077" i="15"/>
  <c r="N1076" i="15"/>
  <c r="N1075" i="15"/>
  <c r="N1074" i="15"/>
  <c r="N1073" i="15"/>
  <c r="N1072" i="15"/>
  <c r="N1071" i="15"/>
  <c r="N1070" i="15"/>
  <c r="N1069" i="15"/>
  <c r="N1068" i="15"/>
  <c r="N1067" i="15"/>
  <c r="N1066" i="15"/>
  <c r="N1065" i="15"/>
  <c r="N1064" i="15"/>
  <c r="N1063" i="15"/>
  <c r="N1062" i="15"/>
  <c r="N1061" i="15"/>
  <c r="N1060" i="15"/>
  <c r="N1059" i="15"/>
  <c r="N1058" i="15"/>
  <c r="N1057" i="15"/>
  <c r="N1056" i="15"/>
  <c r="N1055" i="15"/>
  <c r="N1054" i="15"/>
  <c r="N1053" i="15"/>
  <c r="N1052" i="15"/>
  <c r="N1051" i="15"/>
  <c r="N1050" i="15"/>
  <c r="N1049" i="15"/>
  <c r="N1048" i="15"/>
  <c r="N1047" i="15"/>
  <c r="N1046" i="15"/>
  <c r="N1045" i="15"/>
  <c r="N1044" i="15"/>
  <c r="N1043" i="15"/>
  <c r="N1042" i="15"/>
  <c r="N1041" i="15"/>
  <c r="N1040" i="15"/>
  <c r="N1039" i="15"/>
  <c r="N1038" i="15"/>
  <c r="N1037" i="15"/>
  <c r="N1036" i="15"/>
  <c r="N1035" i="15"/>
  <c r="N1034" i="15"/>
  <c r="N1033" i="15"/>
  <c r="N1032" i="15"/>
  <c r="N1031" i="15"/>
  <c r="N1030" i="15"/>
  <c r="N1029" i="15"/>
  <c r="N1028" i="15"/>
  <c r="N1027" i="15"/>
  <c r="N1026" i="15"/>
  <c r="N1025" i="15"/>
  <c r="N1024" i="15"/>
  <c r="N1023" i="15"/>
  <c r="N1022" i="15"/>
  <c r="N1021" i="15"/>
  <c r="N1020" i="15"/>
  <c r="N1019" i="15"/>
  <c r="N1018" i="15"/>
  <c r="N1017" i="15"/>
  <c r="N1016" i="15"/>
  <c r="N1015" i="15"/>
  <c r="N1014" i="15"/>
  <c r="N1013" i="15"/>
  <c r="N1012" i="15"/>
  <c r="N1011" i="15"/>
  <c r="N1010" i="15"/>
  <c r="N1009" i="15"/>
  <c r="N1008" i="15"/>
  <c r="N1007" i="15"/>
  <c r="N1006" i="15"/>
  <c r="N1005" i="15"/>
  <c r="N1004" i="15"/>
  <c r="N1003" i="15"/>
  <c r="N1002" i="15"/>
  <c r="N1001" i="15"/>
  <c r="N1000" i="15"/>
  <c r="N999" i="15"/>
  <c r="N998" i="15"/>
  <c r="N997" i="15"/>
  <c r="N996" i="15"/>
  <c r="N995" i="15"/>
  <c r="N994" i="15"/>
  <c r="N993" i="15"/>
  <c r="N992" i="15"/>
  <c r="N991" i="15"/>
  <c r="N990" i="15"/>
  <c r="N989" i="15"/>
  <c r="N988" i="15"/>
  <c r="N987" i="15"/>
  <c r="N986" i="15"/>
  <c r="N985" i="15"/>
  <c r="N984" i="15"/>
  <c r="N983" i="15"/>
  <c r="N982" i="15"/>
  <c r="N981" i="15"/>
  <c r="N980" i="15"/>
  <c r="N979" i="15"/>
  <c r="N978" i="15"/>
  <c r="N977" i="15"/>
  <c r="N976" i="15"/>
  <c r="N975" i="15"/>
  <c r="N974" i="15"/>
  <c r="N973" i="15"/>
  <c r="N972" i="15"/>
  <c r="N971" i="15"/>
  <c r="N970" i="15"/>
  <c r="N969" i="15"/>
  <c r="N968" i="15"/>
  <c r="N967" i="15"/>
  <c r="N966" i="15"/>
  <c r="N965" i="15"/>
  <c r="N964" i="15"/>
  <c r="N963" i="15"/>
  <c r="N962" i="15"/>
  <c r="N961" i="15"/>
  <c r="N960" i="15"/>
  <c r="N959" i="15"/>
  <c r="N958" i="15"/>
  <c r="N957" i="15"/>
  <c r="N956" i="15"/>
  <c r="N955" i="15"/>
  <c r="N954" i="15"/>
  <c r="N953" i="15"/>
  <c r="N952" i="15"/>
  <c r="N951" i="15"/>
  <c r="N950" i="15"/>
  <c r="N949" i="15"/>
  <c r="N948" i="15"/>
  <c r="N947" i="15"/>
  <c r="N946" i="15"/>
  <c r="N945" i="15"/>
  <c r="N944" i="15"/>
  <c r="N943" i="15"/>
  <c r="N942" i="15"/>
  <c r="N941" i="15"/>
  <c r="N940" i="15"/>
  <c r="N939" i="15"/>
  <c r="N938" i="15"/>
  <c r="N937" i="15"/>
  <c r="N936" i="15"/>
  <c r="N935" i="15"/>
  <c r="N934" i="15"/>
  <c r="N933" i="15"/>
  <c r="N932" i="15"/>
  <c r="N931" i="15"/>
  <c r="N930" i="15"/>
  <c r="N929" i="15"/>
  <c r="N928" i="15"/>
  <c r="N927" i="15"/>
  <c r="N926" i="15"/>
  <c r="N925" i="15"/>
  <c r="N924" i="15"/>
  <c r="N923" i="15"/>
  <c r="N922" i="15"/>
  <c r="N921" i="15"/>
  <c r="N920" i="15"/>
  <c r="N919" i="15"/>
  <c r="N918" i="15"/>
  <c r="N917" i="15"/>
  <c r="N916" i="15"/>
  <c r="N915" i="15"/>
  <c r="N914" i="15"/>
  <c r="N913" i="15"/>
  <c r="N912" i="15"/>
  <c r="N911" i="15"/>
  <c r="N910" i="15"/>
  <c r="N909" i="15"/>
  <c r="N908" i="15"/>
  <c r="N907" i="15"/>
  <c r="N906" i="15"/>
  <c r="N905" i="15"/>
  <c r="N904" i="15"/>
  <c r="N903" i="15"/>
  <c r="N902" i="15"/>
  <c r="N901" i="15"/>
  <c r="N900" i="15"/>
  <c r="N899" i="15"/>
  <c r="N898" i="15"/>
  <c r="N897" i="15"/>
  <c r="N896" i="15"/>
  <c r="N895" i="15"/>
  <c r="N894" i="15"/>
  <c r="N893" i="15"/>
  <c r="N892" i="15"/>
  <c r="N891" i="15"/>
  <c r="N890" i="15"/>
  <c r="N889" i="15"/>
  <c r="N888" i="15"/>
  <c r="N887" i="15"/>
  <c r="N886" i="15"/>
  <c r="N885" i="15"/>
  <c r="N884" i="15"/>
  <c r="N883" i="15"/>
  <c r="N882" i="15"/>
  <c r="N881" i="15"/>
  <c r="N880" i="15"/>
  <c r="N879" i="15"/>
  <c r="N878" i="15"/>
  <c r="N877" i="15"/>
  <c r="N876" i="15"/>
  <c r="N875" i="15"/>
  <c r="N874" i="15"/>
  <c r="N873" i="15"/>
  <c r="N872" i="15"/>
  <c r="N871" i="15"/>
  <c r="N870" i="15"/>
  <c r="N869" i="15"/>
  <c r="N868" i="15"/>
  <c r="N867" i="15"/>
  <c r="N866" i="15"/>
  <c r="N865" i="15"/>
  <c r="N864" i="15"/>
  <c r="N863" i="15"/>
  <c r="N862" i="15"/>
  <c r="N861" i="15"/>
  <c r="N860" i="15"/>
  <c r="N859" i="15"/>
  <c r="N858" i="15"/>
  <c r="N857" i="15"/>
  <c r="N856" i="15"/>
  <c r="N855" i="15"/>
  <c r="N854" i="15"/>
  <c r="N853" i="15"/>
  <c r="N852" i="15"/>
  <c r="N851" i="15"/>
  <c r="N850" i="15"/>
  <c r="N849" i="15"/>
  <c r="N848" i="15"/>
  <c r="N847" i="15"/>
  <c r="N846" i="15"/>
  <c r="N845" i="15"/>
  <c r="N844" i="15"/>
  <c r="N843" i="15"/>
  <c r="N842" i="15"/>
  <c r="N841" i="15"/>
  <c r="N840" i="15"/>
  <c r="N839" i="15"/>
  <c r="N838" i="15"/>
  <c r="N837" i="15"/>
  <c r="N836" i="15"/>
  <c r="N835" i="15"/>
  <c r="N834" i="15"/>
  <c r="N833" i="15"/>
  <c r="N832" i="15"/>
  <c r="N831" i="15"/>
  <c r="N830" i="15"/>
  <c r="N829" i="15"/>
  <c r="N828" i="15"/>
  <c r="N827" i="15"/>
  <c r="N826" i="15"/>
  <c r="N825" i="15"/>
  <c r="N824" i="15"/>
  <c r="N823" i="15"/>
  <c r="N822" i="15"/>
  <c r="N821" i="15"/>
  <c r="N820" i="15"/>
  <c r="N819" i="15"/>
  <c r="N818" i="15"/>
  <c r="N817" i="15"/>
  <c r="N816" i="15"/>
  <c r="N815" i="15"/>
  <c r="N814" i="15"/>
  <c r="N813" i="15"/>
  <c r="N812" i="15"/>
  <c r="N811" i="15"/>
  <c r="N810" i="15"/>
  <c r="N809" i="15"/>
  <c r="N808" i="15"/>
  <c r="N807" i="15"/>
  <c r="N806" i="15"/>
  <c r="N805" i="15"/>
  <c r="N804" i="15"/>
  <c r="N803" i="15"/>
  <c r="N802" i="15"/>
  <c r="N801" i="15"/>
  <c r="N800" i="15"/>
  <c r="N799" i="15"/>
  <c r="N798" i="15"/>
  <c r="N797" i="15"/>
  <c r="N796" i="15"/>
  <c r="N795" i="15"/>
  <c r="N794" i="15"/>
  <c r="N793" i="15"/>
  <c r="N792" i="15"/>
  <c r="N791" i="15"/>
  <c r="N790" i="15"/>
  <c r="N789" i="15"/>
  <c r="N788" i="15"/>
  <c r="N787" i="15"/>
  <c r="N786" i="15"/>
  <c r="N785" i="15"/>
  <c r="N784" i="15"/>
  <c r="N783" i="15"/>
  <c r="N782" i="15"/>
  <c r="N781" i="15"/>
  <c r="N780" i="15"/>
  <c r="N779" i="15"/>
  <c r="N778" i="15"/>
  <c r="N777" i="15"/>
  <c r="N776" i="15"/>
  <c r="N775" i="15"/>
  <c r="N774" i="15"/>
  <c r="N773" i="15"/>
  <c r="N772" i="15"/>
  <c r="N771" i="15"/>
  <c r="N770" i="15"/>
  <c r="N769" i="15"/>
  <c r="N768" i="15"/>
  <c r="N767" i="15"/>
  <c r="N766" i="15"/>
  <c r="N765" i="15"/>
  <c r="N764" i="15"/>
  <c r="N763" i="15"/>
  <c r="N762" i="15"/>
  <c r="N761" i="15"/>
  <c r="N760" i="15"/>
  <c r="N759" i="15"/>
  <c r="N758" i="15"/>
  <c r="N757" i="15"/>
  <c r="N756" i="15"/>
  <c r="N755" i="15"/>
  <c r="N754" i="15"/>
  <c r="N753" i="15"/>
  <c r="N752" i="15"/>
  <c r="N751" i="15"/>
  <c r="N750" i="15"/>
  <c r="N749" i="15"/>
  <c r="N748" i="15"/>
  <c r="N747" i="15"/>
  <c r="N746" i="15"/>
  <c r="N745" i="15"/>
  <c r="N744" i="15"/>
  <c r="N743" i="15"/>
  <c r="N742" i="15"/>
  <c r="N741" i="15"/>
  <c r="N740" i="15"/>
  <c r="N739" i="15"/>
  <c r="N738" i="15"/>
  <c r="N737" i="15"/>
  <c r="N736" i="15"/>
  <c r="N735" i="15"/>
  <c r="N734" i="15"/>
  <c r="N733" i="15"/>
  <c r="N732" i="15"/>
  <c r="N731" i="15"/>
  <c r="N730" i="15"/>
  <c r="N729" i="15"/>
  <c r="N728" i="15"/>
  <c r="N727" i="15"/>
  <c r="N726" i="15"/>
  <c r="N725" i="15"/>
  <c r="N724" i="15"/>
  <c r="N723" i="15"/>
  <c r="N722" i="15"/>
  <c r="N721" i="15"/>
  <c r="N720" i="15"/>
  <c r="N719" i="15"/>
  <c r="N718" i="15"/>
  <c r="N717" i="15"/>
  <c r="N716" i="15"/>
  <c r="N715" i="15"/>
  <c r="N714" i="15"/>
  <c r="N713" i="15"/>
  <c r="N712" i="15"/>
  <c r="N711" i="15"/>
  <c r="N710" i="15"/>
  <c r="N709" i="15"/>
  <c r="N708" i="15"/>
  <c r="N707" i="15"/>
  <c r="N706" i="15"/>
  <c r="N705" i="15"/>
  <c r="N704" i="15"/>
  <c r="N703" i="15"/>
  <c r="N702" i="15"/>
  <c r="N701" i="15"/>
  <c r="N700" i="15"/>
  <c r="N699" i="15"/>
  <c r="N698" i="15"/>
  <c r="N697" i="15"/>
  <c r="N696" i="15"/>
  <c r="N695" i="15"/>
  <c r="N694" i="15"/>
  <c r="N693" i="15"/>
  <c r="N692" i="15"/>
  <c r="N691" i="15"/>
  <c r="N690" i="15"/>
  <c r="N689" i="15"/>
  <c r="N688" i="15"/>
  <c r="N687" i="15"/>
  <c r="N686" i="15"/>
  <c r="N685" i="15"/>
  <c r="N684" i="15"/>
  <c r="N683" i="15"/>
  <c r="N682" i="15"/>
  <c r="N681" i="15"/>
  <c r="N680" i="15"/>
  <c r="N679" i="15"/>
  <c r="N678" i="15"/>
  <c r="N677" i="15"/>
  <c r="N676" i="15"/>
  <c r="N675" i="15"/>
  <c r="N674" i="15"/>
  <c r="N673" i="15"/>
  <c r="N672" i="15"/>
  <c r="N671" i="15"/>
  <c r="N670" i="15"/>
  <c r="N669" i="15"/>
  <c r="N668" i="15"/>
  <c r="N667" i="15"/>
  <c r="N666" i="15"/>
  <c r="N665" i="15"/>
  <c r="N664" i="15"/>
  <c r="N663" i="15"/>
  <c r="N662" i="15"/>
  <c r="N661" i="15"/>
  <c r="N660" i="15"/>
  <c r="N659" i="15"/>
  <c r="N658" i="15"/>
  <c r="N657" i="15"/>
  <c r="N656" i="15"/>
  <c r="N655" i="15"/>
  <c r="N654" i="15"/>
  <c r="N653" i="15"/>
  <c r="N652" i="15"/>
  <c r="N651" i="15"/>
  <c r="N650" i="15"/>
  <c r="N649" i="15"/>
  <c r="N648" i="15"/>
  <c r="N647" i="15"/>
  <c r="N646" i="15"/>
  <c r="N645" i="15"/>
  <c r="N644" i="15"/>
  <c r="N643" i="15"/>
  <c r="N642" i="15"/>
  <c r="N641" i="15"/>
  <c r="N640" i="15"/>
  <c r="N639" i="15"/>
  <c r="N638" i="15"/>
  <c r="N637" i="15"/>
  <c r="N636" i="15"/>
  <c r="N635" i="15"/>
  <c r="N634" i="15"/>
  <c r="N633" i="15"/>
  <c r="N632" i="15"/>
  <c r="N631" i="15"/>
  <c r="N630" i="15"/>
  <c r="N629" i="15"/>
  <c r="N628" i="15"/>
  <c r="N627" i="15"/>
  <c r="N626" i="15"/>
  <c r="N625" i="15"/>
  <c r="N624" i="15"/>
  <c r="N623" i="15"/>
  <c r="N622" i="15"/>
  <c r="N621" i="15"/>
  <c r="N620" i="15"/>
  <c r="N619" i="15"/>
  <c r="N618" i="15"/>
  <c r="N617" i="15"/>
  <c r="N616" i="15"/>
  <c r="N615" i="15"/>
  <c r="N614" i="15"/>
  <c r="N613" i="15"/>
  <c r="N612" i="15"/>
  <c r="N611" i="15"/>
  <c r="N610" i="15"/>
  <c r="N609" i="15"/>
  <c r="N608" i="15"/>
  <c r="N607" i="15"/>
  <c r="N606" i="15"/>
  <c r="N605" i="15"/>
  <c r="N604" i="15"/>
  <c r="N603" i="15"/>
  <c r="N602" i="15"/>
  <c r="N601" i="15"/>
  <c r="N600" i="15"/>
  <c r="N599" i="15"/>
  <c r="N598" i="15"/>
  <c r="N597" i="15"/>
  <c r="N596" i="15"/>
  <c r="N595" i="15"/>
  <c r="N594" i="15"/>
  <c r="N593" i="15"/>
  <c r="N592" i="15"/>
  <c r="N591" i="15"/>
  <c r="N590" i="15"/>
  <c r="N589" i="15"/>
  <c r="N588" i="15"/>
  <c r="N587" i="15"/>
  <c r="N586" i="15"/>
  <c r="N585" i="15"/>
  <c r="N584" i="15"/>
  <c r="N583" i="15"/>
  <c r="N582" i="15"/>
  <c r="N581" i="15"/>
  <c r="N580" i="15"/>
  <c r="N579" i="15"/>
  <c r="N578" i="15"/>
  <c r="N577" i="15"/>
  <c r="N576" i="15"/>
  <c r="N575" i="15"/>
  <c r="N574" i="15"/>
  <c r="N573" i="15"/>
  <c r="N572" i="15"/>
  <c r="N571" i="15"/>
  <c r="N570" i="15"/>
  <c r="N569" i="15"/>
  <c r="N568" i="15"/>
  <c r="N567" i="15"/>
  <c r="N566" i="15"/>
  <c r="N565" i="15"/>
  <c r="N564" i="15"/>
  <c r="N563" i="15"/>
  <c r="N562" i="15"/>
  <c r="N561" i="15"/>
  <c r="N560" i="15"/>
  <c r="N559" i="15"/>
  <c r="N558" i="15"/>
  <c r="N557" i="15"/>
  <c r="N556" i="15"/>
  <c r="N555" i="15"/>
  <c r="N554" i="15"/>
  <c r="N553" i="15"/>
  <c r="N552" i="15"/>
  <c r="N551" i="15"/>
  <c r="N550" i="15"/>
  <c r="N549" i="15"/>
  <c r="N548" i="15"/>
  <c r="N547" i="15"/>
  <c r="N546" i="15"/>
  <c r="N545" i="15"/>
  <c r="N544" i="15"/>
  <c r="N543" i="15"/>
  <c r="N542" i="15"/>
  <c r="N541" i="15"/>
  <c r="N540" i="15"/>
  <c r="N539" i="15"/>
  <c r="N538" i="15"/>
  <c r="N537" i="15"/>
  <c r="N536" i="15"/>
  <c r="N535" i="15"/>
  <c r="N534" i="15"/>
  <c r="N533" i="15"/>
  <c r="N532" i="15"/>
  <c r="N531" i="15"/>
  <c r="N530" i="15"/>
  <c r="N529" i="15"/>
  <c r="N528" i="15"/>
  <c r="N527" i="15"/>
  <c r="N526" i="15"/>
  <c r="N525" i="15"/>
  <c r="N524" i="15"/>
  <c r="N523" i="15"/>
  <c r="N522" i="15"/>
  <c r="N521" i="15"/>
  <c r="N520" i="15"/>
  <c r="N519" i="15"/>
  <c r="N518" i="15"/>
  <c r="N517" i="15"/>
  <c r="N516" i="15"/>
  <c r="N515" i="15"/>
  <c r="N514" i="15"/>
  <c r="N513" i="15"/>
  <c r="Q512" i="15"/>
  <c r="N512" i="15"/>
  <c r="Q511" i="15"/>
  <c r="Q513" i="15" s="1"/>
  <c r="N511" i="15"/>
  <c r="N510" i="15"/>
  <c r="N509" i="15"/>
  <c r="N508" i="15"/>
  <c r="N507" i="15"/>
  <c r="N506" i="15"/>
  <c r="N505" i="15"/>
  <c r="N504" i="15"/>
  <c r="N503" i="15"/>
  <c r="N502" i="15"/>
  <c r="N501" i="15"/>
  <c r="N500" i="15"/>
  <c r="N499" i="15"/>
  <c r="N498" i="15"/>
  <c r="N497" i="15"/>
  <c r="N496" i="15"/>
  <c r="N495" i="15"/>
  <c r="N494" i="15"/>
  <c r="N493" i="15"/>
  <c r="N492" i="15"/>
  <c r="N491" i="15"/>
  <c r="N490" i="15"/>
  <c r="N489" i="15"/>
  <c r="N488" i="15"/>
  <c r="N487" i="15"/>
  <c r="N486" i="15"/>
  <c r="N485" i="15"/>
  <c r="N484" i="15"/>
  <c r="N483" i="15"/>
  <c r="N482" i="15"/>
  <c r="N481" i="15"/>
  <c r="N480" i="15"/>
  <c r="N479" i="15"/>
  <c r="N478" i="15"/>
  <c r="N477" i="15"/>
  <c r="N476" i="15"/>
  <c r="N475" i="15"/>
  <c r="N474" i="15"/>
  <c r="N473" i="15"/>
  <c r="N472" i="15"/>
  <c r="N471" i="15"/>
  <c r="N470" i="15"/>
  <c r="N469" i="15"/>
  <c r="N468" i="15"/>
  <c r="N467" i="15"/>
  <c r="N466" i="15"/>
  <c r="N465" i="15"/>
  <c r="N464" i="15"/>
  <c r="N463" i="15"/>
  <c r="N462" i="15"/>
  <c r="N461" i="15"/>
  <c r="N460" i="15"/>
  <c r="N459" i="15"/>
  <c r="N458" i="15"/>
  <c r="N457" i="15"/>
  <c r="N456" i="15"/>
  <c r="N455" i="15"/>
  <c r="N454" i="15"/>
  <c r="N453" i="15"/>
  <c r="N452" i="15"/>
  <c r="N451" i="15"/>
  <c r="N450" i="15"/>
  <c r="N449" i="15"/>
  <c r="N448" i="15"/>
  <c r="N447" i="15"/>
  <c r="N446" i="15"/>
  <c r="N445" i="15"/>
  <c r="N444" i="15"/>
  <c r="N443" i="15"/>
  <c r="N442" i="15"/>
  <c r="N441" i="15"/>
  <c r="N440" i="15"/>
  <c r="N439" i="15"/>
  <c r="N438" i="15"/>
  <c r="N437" i="15"/>
  <c r="N436" i="15"/>
  <c r="N435" i="15"/>
  <c r="N434" i="15"/>
  <c r="N433" i="15"/>
  <c r="N432" i="15"/>
  <c r="N431" i="15"/>
  <c r="N430" i="15"/>
  <c r="N429" i="15"/>
  <c r="N428" i="15"/>
  <c r="N427" i="15"/>
  <c r="N426" i="15"/>
  <c r="N425" i="15"/>
  <c r="N424" i="15"/>
  <c r="N423" i="15"/>
  <c r="N422" i="15"/>
  <c r="N421" i="15"/>
  <c r="N420" i="15"/>
  <c r="N419" i="15"/>
  <c r="N418" i="15"/>
  <c r="N417" i="15"/>
  <c r="N416" i="15"/>
  <c r="N415" i="15"/>
  <c r="N414" i="15"/>
  <c r="N413" i="15"/>
  <c r="N412" i="15"/>
  <c r="N411" i="15"/>
  <c r="N410" i="15"/>
  <c r="N409" i="15"/>
  <c r="N408" i="15"/>
  <c r="N407" i="15"/>
  <c r="N406" i="15"/>
  <c r="N405" i="15"/>
  <c r="N404" i="15"/>
  <c r="N403" i="15"/>
  <c r="N402" i="15"/>
  <c r="N401" i="15"/>
  <c r="N400" i="15"/>
  <c r="N399" i="15"/>
  <c r="N398" i="15"/>
  <c r="N397" i="15"/>
  <c r="N396" i="15"/>
  <c r="N395" i="15"/>
  <c r="N394" i="15"/>
  <c r="N393" i="15"/>
  <c r="N392" i="15"/>
  <c r="N391" i="15"/>
  <c r="N390" i="15"/>
  <c r="N389" i="15"/>
  <c r="N388" i="15"/>
  <c r="N387" i="15"/>
  <c r="N386" i="15"/>
  <c r="N385" i="15"/>
  <c r="N384" i="15"/>
  <c r="N383" i="15"/>
  <c r="N382" i="15"/>
  <c r="N381" i="15"/>
  <c r="N380" i="15"/>
  <c r="N379" i="15"/>
  <c r="N378" i="15"/>
  <c r="N377" i="15"/>
  <c r="N376" i="15"/>
  <c r="N375" i="15"/>
  <c r="N374" i="15"/>
  <c r="N373" i="15"/>
  <c r="N372" i="15"/>
  <c r="N371" i="15"/>
  <c r="N370" i="15"/>
  <c r="N369" i="15"/>
  <c r="N368" i="15"/>
  <c r="N367" i="15"/>
  <c r="N366" i="15"/>
  <c r="N365" i="15"/>
  <c r="N364" i="15"/>
  <c r="N363" i="15"/>
  <c r="N362" i="15"/>
  <c r="N361" i="15"/>
  <c r="N360" i="15"/>
  <c r="N359" i="15"/>
  <c r="N358" i="15"/>
  <c r="N357" i="15"/>
  <c r="N356" i="15"/>
  <c r="N355" i="15"/>
  <c r="N354" i="15"/>
  <c r="N353" i="15"/>
  <c r="N352" i="15"/>
  <c r="N351" i="15"/>
  <c r="N350" i="15"/>
  <c r="N349" i="15"/>
  <c r="N348" i="15"/>
  <c r="N347" i="15"/>
  <c r="N346" i="15"/>
  <c r="N345" i="15"/>
  <c r="N344" i="15"/>
  <c r="N343" i="15"/>
  <c r="N342" i="15"/>
  <c r="N341" i="15"/>
  <c r="N340" i="15"/>
  <c r="N339" i="15"/>
  <c r="N338" i="15"/>
  <c r="N337" i="15"/>
  <c r="N336" i="15"/>
  <c r="N335" i="15"/>
  <c r="N334" i="15"/>
  <c r="N333" i="15"/>
  <c r="N332" i="15"/>
  <c r="N331" i="15"/>
  <c r="N330" i="15"/>
  <c r="N329" i="15"/>
  <c r="N328" i="15"/>
  <c r="N327" i="15"/>
  <c r="N326" i="15"/>
  <c r="N325" i="15"/>
  <c r="N324" i="15"/>
  <c r="N323" i="15"/>
  <c r="N322" i="15"/>
  <c r="N321" i="15"/>
  <c r="N320" i="15"/>
  <c r="N319" i="15"/>
  <c r="N318" i="15"/>
  <c r="N317" i="15"/>
  <c r="N316" i="15"/>
  <c r="N315" i="15"/>
  <c r="N314" i="15"/>
  <c r="N313" i="15"/>
  <c r="N312" i="15"/>
  <c r="N311" i="15"/>
  <c r="N310" i="15"/>
  <c r="N309" i="15"/>
  <c r="N308" i="15"/>
  <c r="N307" i="15"/>
  <c r="N306" i="15"/>
  <c r="N305" i="15"/>
  <c r="N304" i="15"/>
  <c r="N303" i="15"/>
  <c r="N302" i="15"/>
  <c r="N301" i="15"/>
  <c r="N300" i="15"/>
  <c r="N299" i="15"/>
  <c r="N298" i="15"/>
  <c r="N297" i="15"/>
  <c r="N296" i="15"/>
  <c r="N295" i="15"/>
  <c r="N294" i="15"/>
  <c r="N293" i="15"/>
  <c r="N292" i="15"/>
  <c r="N291" i="15"/>
  <c r="N290" i="15"/>
  <c r="N289" i="15"/>
  <c r="N288" i="15"/>
  <c r="N287" i="15"/>
  <c r="N286" i="15"/>
  <c r="N285" i="15"/>
  <c r="N284" i="15"/>
  <c r="N283" i="15"/>
  <c r="N282" i="15"/>
  <c r="N281" i="15"/>
  <c r="N280" i="15"/>
  <c r="N279" i="15"/>
  <c r="N278" i="15"/>
  <c r="N277" i="15"/>
  <c r="N276" i="15"/>
  <c r="N275" i="15"/>
  <c r="N274" i="15"/>
  <c r="N273" i="15"/>
  <c r="N272" i="15"/>
  <c r="N271" i="15"/>
  <c r="N270" i="15"/>
  <c r="N269" i="15"/>
  <c r="N268" i="15"/>
  <c r="N267" i="15"/>
  <c r="N266" i="15"/>
  <c r="N265" i="15"/>
  <c r="N264" i="15"/>
  <c r="N263" i="15"/>
  <c r="N262" i="15"/>
  <c r="N261" i="15"/>
  <c r="N260" i="15"/>
  <c r="N259" i="15"/>
  <c r="N258" i="15"/>
  <c r="N257" i="15"/>
  <c r="N256" i="15"/>
  <c r="N255" i="15"/>
  <c r="N254" i="15"/>
  <c r="N253" i="15"/>
  <c r="N252" i="15"/>
  <c r="N251" i="15"/>
  <c r="N250" i="15"/>
  <c r="N249" i="15"/>
  <c r="N248" i="15"/>
  <c r="N247" i="15"/>
  <c r="N246" i="15"/>
  <c r="N245" i="15"/>
  <c r="N244" i="15"/>
  <c r="N243" i="15"/>
  <c r="N242" i="15"/>
  <c r="N241" i="15"/>
  <c r="N240" i="15"/>
  <c r="N239" i="15"/>
  <c r="N238" i="15"/>
  <c r="N237" i="15"/>
  <c r="N236" i="15"/>
  <c r="N235" i="15"/>
  <c r="N234" i="15"/>
  <c r="N233" i="15"/>
  <c r="N232" i="15"/>
  <c r="N231" i="15"/>
  <c r="N230" i="15"/>
  <c r="N229" i="15"/>
  <c r="N228" i="15"/>
  <c r="N227" i="15"/>
  <c r="N226" i="15"/>
  <c r="N225" i="15"/>
  <c r="N224" i="15"/>
  <c r="N223" i="15"/>
  <c r="N222" i="15"/>
  <c r="N221" i="15"/>
  <c r="N220" i="15"/>
  <c r="N219" i="15"/>
  <c r="N218" i="15"/>
  <c r="N217" i="15"/>
  <c r="N216" i="15"/>
  <c r="N215" i="15"/>
  <c r="N214" i="15"/>
  <c r="N213" i="15"/>
  <c r="N212" i="15"/>
  <c r="N211" i="15"/>
  <c r="N210" i="15"/>
  <c r="N209" i="15"/>
  <c r="N208" i="15"/>
  <c r="N207" i="15"/>
  <c r="N206" i="15"/>
  <c r="N205" i="15"/>
  <c r="N204" i="15"/>
  <c r="N203" i="15"/>
  <c r="N202" i="15"/>
  <c r="N201" i="15"/>
  <c r="N200" i="15"/>
  <c r="N199" i="15"/>
  <c r="N198" i="15"/>
  <c r="N197" i="15"/>
  <c r="N196" i="15"/>
  <c r="N195" i="15"/>
  <c r="N194" i="15"/>
  <c r="N193" i="15"/>
  <c r="N192" i="15"/>
  <c r="N191" i="15"/>
  <c r="N190" i="15"/>
  <c r="N189" i="15"/>
  <c r="N188" i="15"/>
  <c r="N187" i="15"/>
  <c r="N186" i="15"/>
  <c r="N185" i="15"/>
  <c r="N184" i="15"/>
  <c r="N183" i="15"/>
  <c r="N182" i="15"/>
  <c r="N181" i="15"/>
  <c r="N180" i="15"/>
  <c r="N179" i="15"/>
  <c r="N178" i="15"/>
  <c r="N177" i="15"/>
  <c r="N176" i="15"/>
  <c r="N175" i="15"/>
  <c r="N174" i="15"/>
  <c r="N173" i="15"/>
  <c r="N172" i="15"/>
  <c r="N171" i="15"/>
  <c r="N170" i="15"/>
  <c r="N169" i="15"/>
  <c r="N168" i="15"/>
  <c r="N167" i="15"/>
  <c r="N166" i="15"/>
  <c r="N165" i="15"/>
  <c r="N164" i="15"/>
  <c r="N163" i="15"/>
  <c r="N162" i="15"/>
  <c r="N161" i="15"/>
  <c r="N160" i="15"/>
  <c r="N159" i="15"/>
  <c r="N158" i="15"/>
  <c r="N157" i="15"/>
  <c r="N156" i="15"/>
  <c r="N155" i="15"/>
  <c r="N154" i="15"/>
  <c r="N153" i="15"/>
  <c r="N152" i="15"/>
  <c r="N151" i="15"/>
  <c r="N150" i="15"/>
  <c r="N149" i="15"/>
  <c r="N148" i="15"/>
  <c r="N147" i="15"/>
  <c r="N146" i="15"/>
  <c r="N145" i="15"/>
  <c r="N144" i="15"/>
  <c r="N143" i="15"/>
  <c r="N142" i="15"/>
  <c r="N141" i="15"/>
  <c r="N140" i="15"/>
  <c r="N139" i="15"/>
  <c r="N138" i="15"/>
  <c r="N137" i="15"/>
  <c r="N136" i="15"/>
  <c r="N135" i="15"/>
  <c r="N134" i="15"/>
  <c r="N133" i="15"/>
  <c r="N132" i="15"/>
  <c r="N131" i="15"/>
  <c r="N130" i="15"/>
  <c r="N129" i="15"/>
  <c r="N128" i="15"/>
  <c r="N127" i="15"/>
  <c r="N126" i="15"/>
  <c r="N125" i="15"/>
  <c r="N124" i="15"/>
  <c r="N123" i="15"/>
  <c r="N122" i="15"/>
  <c r="N121" i="15"/>
  <c r="N120" i="15"/>
  <c r="N119" i="15"/>
  <c r="N118" i="15"/>
  <c r="N117" i="15"/>
  <c r="N116" i="15"/>
  <c r="N115" i="15"/>
  <c r="N114" i="15"/>
  <c r="N113" i="15"/>
  <c r="N112" i="15"/>
  <c r="N111" i="15"/>
  <c r="N110" i="15"/>
  <c r="N109" i="15"/>
  <c r="N108" i="15"/>
  <c r="N107" i="15"/>
  <c r="N106" i="15"/>
  <c r="N105" i="15"/>
  <c r="N104" i="15"/>
  <c r="N103" i="15"/>
  <c r="N102" i="15"/>
  <c r="N101" i="15"/>
  <c r="N100" i="15"/>
  <c r="N99" i="15"/>
  <c r="N98" i="15"/>
  <c r="N97" i="15"/>
  <c r="N96" i="15"/>
  <c r="N95" i="15"/>
  <c r="N94" i="15"/>
  <c r="N93" i="15"/>
  <c r="N92" i="15"/>
  <c r="N91" i="15"/>
  <c r="N90" i="15"/>
  <c r="N89" i="15"/>
  <c r="N88" i="15"/>
  <c r="N87" i="15"/>
  <c r="N86" i="15"/>
  <c r="N85" i="15"/>
  <c r="N84" i="15"/>
  <c r="N83" i="15"/>
  <c r="N82" i="15"/>
  <c r="N81" i="15"/>
  <c r="N80" i="15"/>
  <c r="N79" i="15"/>
  <c r="N78" i="15"/>
  <c r="N77" i="15"/>
  <c r="N76" i="15"/>
  <c r="N75" i="15"/>
  <c r="N74" i="15"/>
  <c r="N73" i="15"/>
  <c r="N72" i="15"/>
  <c r="N71" i="15"/>
  <c r="N70" i="15"/>
  <c r="N69" i="15"/>
  <c r="N68" i="15"/>
  <c r="N67" i="15"/>
  <c r="N66" i="15"/>
  <c r="N65" i="15"/>
  <c r="N64" i="15"/>
  <c r="N63" i="15"/>
  <c r="N62" i="15"/>
  <c r="N61" i="15"/>
  <c r="N60" i="15"/>
  <c r="N59" i="15"/>
  <c r="N58" i="15"/>
  <c r="N57" i="15"/>
  <c r="N56" i="15"/>
  <c r="N55" i="15"/>
  <c r="N54" i="15"/>
  <c r="N53" i="15"/>
  <c r="N52" i="15"/>
  <c r="N51" i="15"/>
  <c r="N50" i="15"/>
  <c r="N49" i="15"/>
  <c r="N48" i="15"/>
  <c r="N47" i="15"/>
  <c r="N46" i="15"/>
  <c r="N45" i="15"/>
  <c r="N44" i="15"/>
  <c r="N43" i="15"/>
  <c r="N42" i="15"/>
  <c r="N41" i="15"/>
  <c r="N40" i="15"/>
  <c r="N39" i="15"/>
  <c r="N38" i="15"/>
  <c r="N37" i="15"/>
  <c r="N36" i="15"/>
  <c r="N35" i="15"/>
  <c r="N34" i="15"/>
  <c r="N33" i="15"/>
  <c r="N32" i="15"/>
  <c r="N31" i="15"/>
  <c r="N30" i="15"/>
  <c r="N29" i="15"/>
  <c r="N28" i="15"/>
  <c r="N27" i="15"/>
  <c r="N26" i="15"/>
  <c r="N25" i="15"/>
  <c r="J25" i="15"/>
  <c r="N24" i="15"/>
  <c r="N23" i="15"/>
  <c r="N22" i="15"/>
  <c r="N21" i="15"/>
  <c r="N20" i="15"/>
  <c r="N19" i="15"/>
  <c r="N18" i="15"/>
  <c r="N17" i="15"/>
  <c r="N16" i="15"/>
  <c r="N14" i="15"/>
  <c r="N13" i="15"/>
  <c r="R12" i="15"/>
  <c r="N12" i="15"/>
  <c r="R11" i="15"/>
  <c r="N11" i="15"/>
  <c r="R10" i="15"/>
  <c r="N10" i="15"/>
  <c r="T9" i="15"/>
  <c r="N9" i="15"/>
  <c r="T8" i="15"/>
  <c r="Q8" i="15"/>
  <c r="Q17" i="15" s="1"/>
  <c r="Q18" i="15" s="1"/>
  <c r="Q20" i="15" s="1"/>
  <c r="N8" i="15"/>
  <c r="T7" i="15"/>
  <c r="Q7" i="15"/>
  <c r="N7" i="15"/>
  <c r="T6" i="15"/>
  <c r="Q6" i="15"/>
  <c r="N6" i="15"/>
  <c r="T5" i="15"/>
  <c r="V6" i="15" s="1"/>
  <c r="Q5" i="15"/>
  <c r="T4" i="15"/>
  <c r="Q4" i="15"/>
  <c r="R5" i="15" s="1"/>
  <c r="T3" i="15"/>
  <c r="Q3" i="15"/>
  <c r="T2" i="15"/>
  <c r="Q2" i="15"/>
  <c r="T1" i="15"/>
  <c r="V3" i="15" s="1"/>
  <c r="Q1" i="15"/>
  <c r="R3" i="15" l="1"/>
  <c r="R9" i="15" s="1"/>
  <c r="G33" i="12"/>
  <c r="J23" i="14" l="1"/>
  <c r="S7" i="12" l="1"/>
  <c r="B14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rsalvado</author>
  </authors>
  <commentList>
    <comment ref="B14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rsalvado:</t>
        </r>
        <r>
          <rPr>
            <sz val="9"/>
            <color indexed="81"/>
            <rFont val="Tahoma"/>
            <family val="2"/>
          </rPr>
          <t xml:space="preserve">
FUNDACION MISIONERA HOGAR DE ACOGIDA EL BUEN SAMARITANO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rsalvado</author>
  </authors>
  <commentList>
    <comment ref="A7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rsalvado:</t>
        </r>
        <r>
          <rPr>
            <sz val="9"/>
            <color indexed="81"/>
            <rFont val="Tahoma"/>
            <family val="2"/>
          </rPr>
          <t xml:space="preserve">
6165010101 MATERIALES QUIRURGICOS</t>
        </r>
      </text>
    </comment>
  </commentList>
</comments>
</file>

<file path=xl/sharedStrings.xml><?xml version="1.0" encoding="utf-8"?>
<sst xmlns="http://schemas.openxmlformats.org/spreadsheetml/2006/main" count="338" uniqueCount="237">
  <si>
    <t>ADMINISTRATIVO</t>
  </si>
  <si>
    <t>NOMINA</t>
  </si>
  <si>
    <t>CONTABILIDAD</t>
  </si>
  <si>
    <t>IMPUESTOS</t>
  </si>
  <si>
    <t xml:space="preserve">Copia del documento o acta de constitución </t>
  </si>
  <si>
    <t xml:space="preserve">Certificado de existencia y representación legal, en el cual figuren administradores, representantes y miembros del consejo u órgano directivo </t>
  </si>
  <si>
    <t>a. Que el objeto social principal corresponde a las actividades meritorias</t>
  </si>
  <si>
    <t xml:space="preserve">enumeradas en la ley y que las mismas son de interés general y de acceso a la comunidad </t>
  </si>
  <si>
    <t>b. Que los aportes no son reembolsables bajo ninguna modalidad y que no</t>
  </si>
  <si>
    <t>generan derecho de retorno para el aportante, ni directa, ni indirectamente</t>
  </si>
  <si>
    <t>durante su existencia, ni en su disolución y liquidación.</t>
  </si>
  <si>
    <t>c. Que sus excedentes no son distribuidos bajo ninguna modalidad, ni directa, ni indirectamente, durante su existencia, ni en su disolución y liquidación.</t>
  </si>
  <si>
    <t xml:space="preserve">d. Que se identifiquen los cargos directivos de la entidad. </t>
  </si>
  <si>
    <t>Cuando no figure en los estatutos esta información, deberán</t>
  </si>
  <si>
    <t>Certificación suscrita por el representante legal, en la que conste que:</t>
  </si>
  <si>
    <t xml:space="preserve">Copia del acta de la Asamblea General, en la que se indique el estado de las asignaciones permanentes de los años gravables anteriores y que no han sido reinvertidas, y de manera sumaria se informe la forma como se realiza la reinversión del beneficio neto o excedente tratado como exento en el año anterior. </t>
  </si>
  <si>
    <t>Registro WEB</t>
  </si>
  <si>
    <t>Documentación Anexa</t>
  </si>
  <si>
    <t>ACTIVIDAD</t>
  </si>
  <si>
    <t>DESCRIPCION</t>
  </si>
  <si>
    <t>RESPONSABLE DE LA INFORMACIÓN</t>
  </si>
  <si>
    <r>
      <t>•</t>
    </r>
    <r>
      <rPr>
        <sz val="10"/>
        <color rgb="FF000000"/>
        <rFont val="Trebuchet MS"/>
        <family val="2"/>
      </rPr>
      <t>Descripción de la actividad meritoria.</t>
    </r>
  </si>
  <si>
    <r>
      <t>•</t>
    </r>
    <r>
      <rPr>
        <sz val="10"/>
        <color rgb="FF000000"/>
        <rFont val="Trebuchet MS"/>
        <family val="2"/>
      </rPr>
      <t>Monto y destino de la reinversión del beneficio o excedente neto</t>
    </r>
  </si>
  <si>
    <r>
      <t>•</t>
    </r>
    <r>
      <rPr>
        <sz val="10"/>
        <color rgb="FF000000"/>
        <rFont val="Trebuchet MS"/>
        <family val="2"/>
      </rPr>
      <t>Monto y destino de las asignaciones permanentes que se hayan realizado en el año y los plazos adicionales que estén autorizados por el máximo órgano social.</t>
    </r>
  </si>
  <si>
    <r>
      <t>•</t>
    </r>
    <r>
      <rPr>
        <sz val="10"/>
        <color rgb="FF000000"/>
        <rFont val="Trebuchet MS"/>
        <family val="2"/>
      </rPr>
      <t>Nombres e identificación de las personas que ocupan cargos gerenciales, directivos o de control.</t>
    </r>
  </si>
  <si>
    <r>
      <t>•</t>
    </r>
    <r>
      <rPr>
        <sz val="10"/>
        <color rgb="FF000000"/>
        <rFont val="Trebuchet MS"/>
        <family val="2"/>
      </rPr>
      <t>Monto total de pagos salariales a los miembros de los cuerpos directivos, sin obligación de discriminar los pagos individuales.</t>
    </r>
  </si>
  <si>
    <r>
      <t>•</t>
    </r>
    <r>
      <rPr>
        <sz val="10"/>
        <color rgb="FF000000"/>
        <rFont val="Trebuchet MS"/>
        <family val="2"/>
      </rPr>
      <t>Nombres e identificación de los fundadores.</t>
    </r>
  </si>
  <si>
    <r>
      <t>•</t>
    </r>
    <r>
      <rPr>
        <sz val="10"/>
        <color rgb="FF000000"/>
        <rFont val="Trebuchet MS"/>
        <family val="2"/>
      </rPr>
      <t>Monto del patrimonio a 31 de diciembre del año inmediatamente anterior.</t>
    </r>
  </si>
  <si>
    <r>
      <t>•</t>
    </r>
    <r>
      <rPr>
        <sz val="10"/>
        <color rgb="FF000000"/>
        <rFont val="Trebuchet MS"/>
        <family val="2"/>
      </rPr>
      <t>De recibir donaciones, la identificación del donante y el monto de la donación, así como la destinación de la misma y el plazo proyectado para el gasto o la inversión. Discriminar la donación si esta procede del exterior o de Colombia.</t>
    </r>
  </si>
  <si>
    <r>
      <t>•</t>
    </r>
    <r>
      <rPr>
        <sz val="10"/>
        <color rgb="FF000000"/>
        <rFont val="Trebuchet MS"/>
        <family val="2"/>
      </rPr>
      <t>Informe anual de resultados: datos sobre proyectos en curso y finalizados, los ingresos, los contratos realizados, subsidios y aportes recibidos así como las metas logradas en beneficio de la comunidad.</t>
    </r>
  </si>
  <si>
    <r>
      <t>•</t>
    </r>
    <r>
      <rPr>
        <sz val="10"/>
        <color rgb="FF000000"/>
        <rFont val="Trebuchet MS"/>
        <family val="2"/>
      </rPr>
      <t>Los estados financieros de la entidad.</t>
    </r>
  </si>
  <si>
    <r>
      <t>•</t>
    </r>
    <r>
      <rPr>
        <sz val="10"/>
        <color rgb="FF000000"/>
        <rFont val="Trebuchet MS"/>
        <family val="2"/>
      </rPr>
      <t>Certificado del representante legal y revisor fiscal, junto con la declaración de renta donde se evidencie que han cumplido con todos los requisitos del RTE</t>
    </r>
  </si>
  <si>
    <r>
      <t>•</t>
    </r>
    <r>
      <rPr>
        <sz val="10"/>
        <color rgb="FF000000"/>
        <rFont val="Trebuchet MS"/>
        <family val="2"/>
      </rPr>
      <t>Los recursos de cooperación internacional no reembolsable que reciban.</t>
    </r>
  </si>
  <si>
    <r>
      <t>•</t>
    </r>
    <r>
      <rPr>
        <sz val="10"/>
        <color rgb="FF000000"/>
        <rFont val="Trebuchet MS"/>
        <family val="2"/>
      </rPr>
      <t>Relación de transacciones u operaciones entre la entidad del RTE y sus vinculadas económicas, detallando si son de ingreso o de gasto y el monto de cada operación. Si carece de cuantía, mencionar si se pactó que fueran a titulo gratuito.</t>
    </r>
  </si>
  <si>
    <r>
      <t xml:space="preserve">Copia de los </t>
    </r>
    <r>
      <rPr>
        <sz val="10"/>
        <color rgb="FF000000"/>
        <rFont val="Trebuchet MS"/>
        <family val="2"/>
      </rPr>
      <t>estatutos de la entidad donde se indique:</t>
    </r>
  </si>
  <si>
    <r>
      <t xml:space="preserve">adjuntar copia del </t>
    </r>
    <r>
      <rPr>
        <sz val="10"/>
        <color rgb="FF000000"/>
        <rFont val="Trebuchet MS"/>
        <family val="2"/>
      </rPr>
      <t xml:space="preserve">acta del máximo órgano directivo en donde se indique todo lo anterior. </t>
    </r>
  </si>
  <si>
    <r>
      <t xml:space="preserve">Los miembros de junta directiva, fundadores, representantes legales o miembros de órganos de dirección </t>
    </r>
    <r>
      <rPr>
        <sz val="10"/>
        <color rgb="FF000000"/>
        <rFont val="Trebuchet MS"/>
        <family val="2"/>
      </rPr>
      <t>no han sido declarados responsables penalmente por delitos contra la administración pública, el orden económico social y contra el patrimonio económico, y copia del certificado de antecedentes judiciales.</t>
    </r>
  </si>
  <si>
    <r>
      <t xml:space="preserve">Cuando la administración o representación legal se realice de forma directa, deberá </t>
    </r>
    <r>
      <rPr>
        <b/>
        <sz val="10"/>
        <color rgb="FF000000"/>
        <rFont val="Trebuchet MS"/>
        <family val="2"/>
      </rPr>
      <t xml:space="preserve">mediar contrato laboral </t>
    </r>
    <r>
      <rPr>
        <sz val="10"/>
        <color rgb="FF000000"/>
        <rFont val="Trebuchet MS"/>
        <family val="2"/>
      </rPr>
      <t xml:space="preserve">o en su defecto cualquier otro contrato escrito de representación, siempre y cuando se acredite efectivamente el correspondiente </t>
    </r>
    <r>
      <rPr>
        <b/>
        <sz val="10"/>
        <color rgb="FF000000"/>
        <rFont val="Trebuchet MS"/>
        <family val="2"/>
      </rPr>
      <t>pago de los aportes a la seguridad social y parafiscales</t>
    </r>
    <r>
      <rPr>
        <sz val="10"/>
        <color rgb="FF000000"/>
        <rFont val="Trebuchet MS"/>
        <family val="2"/>
      </rPr>
      <t xml:space="preserve">. </t>
    </r>
  </si>
  <si>
    <t xml:space="preserve">REQUISITOS REGIMEN TRIBUTARIO ESPECIAL </t>
  </si>
  <si>
    <t>Registro de Contratos</t>
  </si>
  <si>
    <r>
      <t xml:space="preserve">Registro de los contratos onerosos o gratuitos, celebrados con los fundadores, aportantes, donantes, representantes legales y administradores, sus cónyuges o compañeros o sus familiares parientes hasta cuarto grado de consanguinidad o afinidad o único civil o entidades jurídicas donde estas personas posean más de un 30% de la entidad en conjunto u otras entidades donde se tenga control, </t>
    </r>
    <r>
      <rPr>
        <b/>
        <sz val="10"/>
        <color rgb="FF000000"/>
        <rFont val="Trebuchet MS"/>
        <family val="2"/>
      </rPr>
      <t>para que la DIAN determine si el acto jurídico constituye una distribución indirecta de excedentes.</t>
    </r>
    <r>
      <rPr>
        <sz val="10"/>
        <color rgb="FF000000"/>
        <rFont val="Trebuchet MS"/>
        <family val="2"/>
      </rPr>
      <t xml:space="preserve"> Se registrarán contratos celebrados entre el 1° de enero de 2017 y hasta la expedición del correspondiente acto administrativo. </t>
    </r>
  </si>
  <si>
    <t>CONTABILIDAD_ADMINISTRATIVO</t>
  </si>
  <si>
    <t>IMPUESTOS_ CONTABILIDAD_ADMINISTRATIVO</t>
  </si>
  <si>
    <t>ADMINISTRATIVO_NOMINA_IMPUESTOS_CONTABILIDAD</t>
  </si>
  <si>
    <t>Memoria económica</t>
  </si>
  <si>
    <t>Donaciones efectuadas a terceros, cuando hubiere lugar a ello, indicando la fecha de la donación, nombre y apellidos o razón social y el NIT, del donatario, identificación detallada del bien donado indicado la clase de activo, valor, la manera, entendiéndose esta como en dinero o en especie en que se efectuó la donación e indicando la condición cuando sea el caso.</t>
  </si>
  <si>
    <t>Información de las subvenciones recibidas, indicando: Origen (público o privado), nacional o internacional, identificación del otorgante (nombres y apellidos o razón social tipo de documento de identificación y número), valor, destinación.</t>
  </si>
  <si>
    <t>Identificación de la fuente de los ingresos, indicando: ingresos por donaciones, ingresos por el desarrollo de la actividad meritoria, otros ingresos.</t>
  </si>
  <si>
    <t>Valor y detalle de la destinación del beneficio neto o excedente del año gravable anterior.</t>
  </si>
  <si>
    <t>Valor y detalle de las asignaciones permanentes en curso, indicando, año del beneficio o excedente neto que originó la asignación, plazo de ejecución.</t>
  </si>
  <si>
    <t>Valor, plazo y detalle de las inversiones vigentes y que se liquiden en el año</t>
  </si>
  <si>
    <t>Manifestación que se ha actualizado la información de la plataforma de transparencia, cuando hubiere lugar.</t>
  </si>
  <si>
    <r>
      <t xml:space="preserve">Por cada contrato indicar si el precio pactado corresponde a </t>
    </r>
    <r>
      <rPr>
        <sz val="10"/>
        <color rgb="FF000000"/>
        <rFont val="Trebuchet MS"/>
        <family val="2"/>
      </rPr>
      <t xml:space="preserve">precios comerciales promedio (precio que alcanza un bien ó servicio en función de su oferta y demanda)  de acuerdo con la naturaleza de los servicios o productos objeto de la transacción </t>
    </r>
    <r>
      <rPr>
        <b/>
        <sz val="10"/>
        <color rgb="FF000000"/>
        <rFont val="Trebuchet MS"/>
        <family val="2"/>
      </rPr>
      <t xml:space="preserve">(compras). </t>
    </r>
  </si>
  <si>
    <t>Año gravable informado</t>
  </si>
  <si>
    <t>Tipo de persona</t>
  </si>
  <si>
    <t>Tipo de documento fundador</t>
  </si>
  <si>
    <t>Número de identificación fundador</t>
  </si>
  <si>
    <t>Primer apellido fundador</t>
  </si>
  <si>
    <t>Segundo apellido fundador</t>
  </si>
  <si>
    <t>Primer nombre fundador</t>
  </si>
  <si>
    <t>Otros nombres fundador</t>
  </si>
  <si>
    <t>Razon Social fundador</t>
  </si>
  <si>
    <t>NIT</t>
  </si>
  <si>
    <t>Control.</t>
  </si>
  <si>
    <t xml:space="preserve">Tipo de documento </t>
  </si>
  <si>
    <t xml:space="preserve">Número de identificación </t>
  </si>
  <si>
    <t xml:space="preserve">Primer apellido </t>
  </si>
  <si>
    <t xml:space="preserve">Segundo apellido </t>
  </si>
  <si>
    <t xml:space="preserve">Primer nombre </t>
  </si>
  <si>
    <t xml:space="preserve">Otros nombres </t>
  </si>
  <si>
    <t xml:space="preserve">NIT de la persona jurídica que ejerce la representación legal ó el control </t>
  </si>
  <si>
    <t xml:space="preserve">Razon Social de la persona jurídica que ejerce la representación legal ó el control </t>
  </si>
  <si>
    <t>Tipo de cargo</t>
  </si>
  <si>
    <t>Denominación del cargo</t>
  </si>
  <si>
    <t xml:space="preserve">Seleccione el Tipo de Documento de la persona natural que ocupa el cargo gerencial, directivo o de control.                                                                                                                                                                                                                                                                                        En caso que el cargo sea ejercido por una persona jurídica esta información corresponde al Representante Legal de la misma. </t>
  </si>
  <si>
    <t>Digite el NIT de la persona jurídica a cargo de la representación legal, de la revisoría fiscal, empresa de auditoría, etc., cuando sea el caso.</t>
  </si>
  <si>
    <t>Digite la razón social de la persona jurídica a cargo de la representación legal, de la revisoría fiscal, empresa de auditoría, etc., cuando sea el caso.</t>
  </si>
  <si>
    <t>Campo Obligatorio. Seleccione el tipo de cargo que corresponda:</t>
  </si>
  <si>
    <t xml:space="preserve">Campo Obligatorio. Diligencie la denominación del cargo conforme al contrato de trabajo, prestación de servicios, otro tipo de contrato o del manual de funciones de la entidad. </t>
  </si>
  <si>
    <t>Gerencial</t>
  </si>
  <si>
    <t>La longitud máxima es 60 caracteres</t>
  </si>
  <si>
    <t>Directivo</t>
  </si>
  <si>
    <t>DELOITTE &amp; TOUCHE LTDA</t>
  </si>
  <si>
    <t>REVISORÍA FISCAL</t>
  </si>
  <si>
    <t>CONSULTAR DONACIONES IPP (NAZARETH Y HOGARES - AUTORIZACION CONSEJO DIRECTIVO NO EJECUCIÓN DE RECURSOS POR COVID</t>
  </si>
  <si>
    <t>Copia del acta de la Asamblea General, en la que se autorice al representante legal para que solicite que la entidad permanezca en el RTE.</t>
  </si>
  <si>
    <t>Se solicita a Sandra Mendieta copia actas para validar información.</t>
  </si>
  <si>
    <r>
      <t xml:space="preserve">Y que no han sido sancionados con la declaración de caducidad de un contrato celebrado con una </t>
    </r>
    <r>
      <rPr>
        <sz val="10"/>
        <color rgb="FFFF0000"/>
        <rFont val="Trebuchet MS"/>
        <family val="2"/>
      </rPr>
      <t xml:space="preserve">entidad pública </t>
    </r>
  </si>
  <si>
    <t>OK consultar a Sandra Mendienta cómo se valida sanción con entidad pública.</t>
  </si>
  <si>
    <t>OK</t>
  </si>
  <si>
    <t>INGRESO</t>
  </si>
  <si>
    <t>GASTO</t>
  </si>
  <si>
    <t>Revisión Contabilidad</t>
  </si>
  <si>
    <t>no</t>
  </si>
  <si>
    <t>Tabla de donaciones y material TV, capacitacion</t>
  </si>
  <si>
    <t>Fondo de inversión (Mocoa) + CDT fondo de calamidad</t>
  </si>
  <si>
    <t>DESTINACION</t>
  </si>
  <si>
    <t>NOMBRE CTA</t>
  </si>
  <si>
    <t>CODIGO CTA</t>
  </si>
  <si>
    <t>No.CENTRO COSTOS</t>
  </si>
  <si>
    <t>No. UEN</t>
  </si>
  <si>
    <t>NOMBRE UEN</t>
  </si>
  <si>
    <t>REGION</t>
  </si>
  <si>
    <t># FACTURA</t>
  </si>
  <si>
    <t>PROVEEDOR</t>
  </si>
  <si>
    <t>CONCEPTO</t>
  </si>
  <si>
    <t>VALOR</t>
  </si>
  <si>
    <t>DONACION REALIZADAS A TERCEROS</t>
  </si>
  <si>
    <t>Informa Contabilidad que no se hizo uso de ninguna reserva porque no se tiene ninguna asignación para hacerlo.</t>
  </si>
  <si>
    <t xml:space="preserve">OK. Se incluye Deloitte. </t>
  </si>
  <si>
    <t>PAGOS SALARIALES</t>
  </si>
  <si>
    <t>TRANSACCIONES ENTRE VINCULADAS</t>
  </si>
  <si>
    <t>Coop. Internal, debe existir contrato o convenio (Impuestos)</t>
  </si>
  <si>
    <t>NO HAY</t>
  </si>
  <si>
    <t>ACLARAR NO ES LO MISMO DEL PUNTO ARRIBA</t>
  </si>
  <si>
    <t>FAVOR ACLARAR</t>
  </si>
  <si>
    <t>INGRESOS 2020</t>
  </si>
  <si>
    <t xml:space="preserve">Concepto </t>
  </si>
  <si>
    <t>Valor</t>
  </si>
  <si>
    <t xml:space="preserve">Pte. Se envía a contabilidad informe de gestión para consolidar. Incluye Impacto Covid. </t>
  </si>
  <si>
    <t>Asamblea programada para 26 marzo</t>
  </si>
  <si>
    <t xml:space="preserve">NOMBRE DE LA INSTITUCION </t>
  </si>
  <si>
    <t>NUMERO</t>
  </si>
  <si>
    <t>FECHA</t>
  </si>
  <si>
    <t>IDENTIFICACION DETALLADA DEL BIEN</t>
  </si>
  <si>
    <t xml:space="preserve">TIPO </t>
  </si>
  <si>
    <t>CIUDAD</t>
  </si>
  <si>
    <t>Estado asignaciones. Se valida con Contabilidad. Pte autorización Asamblea.</t>
  </si>
  <si>
    <t>CARGOS GERENCIALES, DIRECTIVOS Y DE CONTROL</t>
  </si>
  <si>
    <t>NO SE RECIBEN RECURSOS DE COOPERACIÓN INTERNACIONAL</t>
  </si>
  <si>
    <t xml:space="preserve">CONCEPTO </t>
  </si>
  <si>
    <t>VR 2020</t>
  </si>
  <si>
    <t>PTE VALIDACIÓN DE CONTABILIDAD</t>
  </si>
  <si>
    <t>Balance a Diciembre 2020</t>
  </si>
  <si>
    <t>Saldo Final</t>
  </si>
  <si>
    <t>Millones</t>
  </si>
  <si>
    <t>UAI</t>
  </si>
  <si>
    <t>DESARROLLO ACTIVIDADES PROPIAS OBJETO SOCIAL</t>
  </si>
  <si>
    <t>PROGRAMA CATASTROFES NATURALES</t>
  </si>
  <si>
    <t>PERDIDAS CUMULADAS</t>
  </si>
  <si>
    <t>Capital</t>
  </si>
  <si>
    <t>Reserva Legal</t>
  </si>
  <si>
    <t>Por apropiar</t>
  </si>
  <si>
    <t>Valor a distribuir</t>
  </si>
  <si>
    <t>Acciones en circulación</t>
  </si>
  <si>
    <t>valor por acción</t>
  </si>
  <si>
    <t>PATRIMONIO</t>
  </si>
  <si>
    <t>CAPITAL SOCIAL</t>
  </si>
  <si>
    <t>CAPITAL SUSCRITO Y PAGADO</t>
  </si>
  <si>
    <t>CAPITAL AUTORIZADO</t>
  </si>
  <si>
    <t>RESERVAS Y FONDOS</t>
  </si>
  <si>
    <t>RESERVAS OBLIGATORIAS</t>
  </si>
  <si>
    <t>RESERVA LEGAL</t>
  </si>
  <si>
    <t>PARTE GRAVADA</t>
  </si>
  <si>
    <t>RESERVA LEGAL GRAVADA</t>
  </si>
  <si>
    <t>GRAVADA VIGENCIA 2017 Y POSTERIORES</t>
  </si>
  <si>
    <t>RESERVA LEGAL NO GRAVADA</t>
  </si>
  <si>
    <t>NO GRAVADA VIGENCIA 2017 Y POSTERIORES</t>
  </si>
  <si>
    <t>RESERVAS OCASIONALES</t>
  </si>
  <si>
    <t>PARA CAPITAL DE TRABAJO</t>
  </si>
  <si>
    <t>PARTE NO GRAVADA</t>
  </si>
  <si>
    <t>IMPUESTO A LA RIQUEZA</t>
  </si>
  <si>
    <t>PARA CAPITAL DE TRABAJO NO GRAVADA</t>
  </si>
  <si>
    <t>NO GRAVADA VIGENCIA 2016 Y ANTERIORES</t>
  </si>
  <si>
    <t>RESULTADOS DEL EJERCICIO</t>
  </si>
  <si>
    <t>UTILIDAD O EXCEDENTE DEL EJERCICIO</t>
  </si>
  <si>
    <t>CONFIGURACION</t>
  </si>
  <si>
    <t>RESULTADOS DE EJERCICIOS ANTERIORES</t>
  </si>
  <si>
    <t>UTILIDADES O EXCEDENTES ACUMULADOS</t>
  </si>
  <si>
    <t>PÉRDIDAS O DEFICIT ACUMULADOS</t>
  </si>
  <si>
    <t>EFECTOS ADOPCION NIIF</t>
  </si>
  <si>
    <t>RESULTADOS REALIZADOS</t>
  </si>
  <si>
    <t>EFECTO EN RESULTADOS NIIF</t>
  </si>
  <si>
    <t>UTILIDADES REALIZADAS</t>
  </si>
  <si>
    <t>EFECTOS ADOPCION POR PRIMERA VEZ NIIF</t>
  </si>
  <si>
    <t>INVERSIONES</t>
  </si>
  <si>
    <t>PROPIEDAD PLANTA Y EQUIPO</t>
  </si>
  <si>
    <t>OTROS ACTIVOS</t>
  </si>
  <si>
    <t>BENEFICIOS A EMPLEADOS</t>
  </si>
  <si>
    <t>OTROS PASIVOS</t>
  </si>
  <si>
    <t>SUPERAVIT POR VALORIZACIONES</t>
  </si>
  <si>
    <t>DE PROPIEDADES, PLANTA Y EQUIPO</t>
  </si>
  <si>
    <t>EQUIPO DE TRANSPORTE</t>
  </si>
  <si>
    <t>FLOTA Y EQUIPO DE TRANSPORTE</t>
  </si>
  <si>
    <t>AJUSTES MODELOS ACTUARIALES</t>
  </si>
  <si>
    <t>PLAN HUERFANOS</t>
  </si>
  <si>
    <t xml:space="preserve">PROYECTO DISTRIBUCIÓN EXEDENTES </t>
  </si>
  <si>
    <t>CDT FONDO DE CALAMIDAD POR 600 MILLONES, SE LIQUIDO EN EL MES DE NOVIEMBRE 2020. FONDO DE INVERSIÓN (RECURSOS CATASTROFES Y MOCOA)</t>
  </si>
  <si>
    <t>INVERSIONES 2020</t>
  </si>
  <si>
    <t>ENTIDAD</t>
  </si>
  <si>
    <t>FAVOR ACLARAR QUÉ SE DEBE HACER.</t>
  </si>
  <si>
    <t>APLICA CONTRATO CON CLÍNICA (ARRIENDO Y COLSANITAS (FORMACIÓN)??</t>
  </si>
  <si>
    <t>INFORMACION AÑO 2020</t>
  </si>
  <si>
    <t>79263686</t>
  </si>
  <si>
    <t>ISAZA</t>
  </si>
  <si>
    <t>RUGET</t>
  </si>
  <si>
    <t>MARIO</t>
  </si>
  <si>
    <t>ARTURO</t>
  </si>
  <si>
    <t>31169729</t>
  </si>
  <si>
    <t>ROA</t>
  </si>
  <si>
    <t>TRUJILLO</t>
  </si>
  <si>
    <t>SONIA</t>
  </si>
  <si>
    <t>HERMINIA</t>
  </si>
  <si>
    <t>79627271</t>
  </si>
  <si>
    <t>NAVARRO</t>
  </si>
  <si>
    <t>LARA</t>
  </si>
  <si>
    <t>JOHNS</t>
  </si>
  <si>
    <t>STEVE</t>
  </si>
  <si>
    <t>RECTOR</t>
  </si>
  <si>
    <t>VICERECTOR</t>
  </si>
  <si>
    <t>SECRETARIO GENERAL</t>
  </si>
  <si>
    <t>800125872</t>
  </si>
  <si>
    <t xml:space="preserve"> KERALTY S.A.S.</t>
  </si>
  <si>
    <t>ORJUELA</t>
  </si>
  <si>
    <t>MUÑOZ</t>
  </si>
  <si>
    <t xml:space="preserve">ANGIE </t>
  </si>
  <si>
    <t>LISSETH</t>
  </si>
  <si>
    <t>FUNDADORES</t>
  </si>
  <si>
    <t>DONACIONES ENERO A DICIEMBRE 2021</t>
  </si>
  <si>
    <t>TERCERO</t>
  </si>
  <si>
    <t>MONTO</t>
  </si>
  <si>
    <t>TIPO</t>
  </si>
  <si>
    <t>PLAZO EN MESES</t>
  </si>
  <si>
    <t>DONACIONES</t>
  </si>
  <si>
    <t>860519267</t>
  </si>
  <si>
    <t>SURGICON &amp; CIA SAS</t>
  </si>
  <si>
    <t>ESPECIE</t>
  </si>
  <si>
    <t>DONACION INSUMOS</t>
  </si>
  <si>
    <t>800088519</t>
  </si>
  <si>
    <t>JORGE MACHADO EQUIPOS MEDICOS SAS</t>
  </si>
  <si>
    <t>890301463</t>
  </si>
  <si>
    <t>LABORATORIO FRANCO COLOMBIANO LAFRANCOL SAS</t>
  </si>
  <si>
    <t>DONACION PROYECTO SECTOR EXTERNO</t>
  </si>
  <si>
    <t>TOTAL GENERAL</t>
  </si>
  <si>
    <t>EFECTIVO</t>
  </si>
  <si>
    <t>AÑO</t>
  </si>
  <si>
    <t xml:space="preserve">DONACION- PARTICIPACION SIMPOSIO INTERNACIONAL DE GASTROENTEROLOGIA Y ENDOSCOPIA DIGESTIVA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</si>
</sst>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_(* #,##0.00_);_(* \(#,##0.00\);_(* &quot;-&quot;??_);_(@_)"/>
    <numFmt numFmtId="167" formatCode="_(* #,##0_);_(* \(#,##0\);_(* &quot;-&quot;_);_(@_)"/>
    <numFmt numFmtId="168" formatCode="[&gt;=0]#,##0;[&lt;0]\(#,##0\)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b/>
      <sz val="12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rgb="FFFF0000"/>
      <name val="Trebuchet MS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2"/>
      <name val="Courier"/>
      <family val="3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0"/>
      <color rgb="FF000000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medium">
        <color indexed="64"/>
      </left>
      <right style="thin">
        <color auto="1"/>
      </right>
      <top/>
      <bottom style="dashed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0">
    <xf numFmtId="0" fontId="0" fillId="0" borderId="0"/>
    <xf numFmtId="0" fontId="1" fillId="0" borderId="0">
      <alignment vertical="top"/>
    </xf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1" fillId="0" borderId="0"/>
    <xf numFmtId="37" fontId="21" fillId="0" borderId="0"/>
    <xf numFmtId="0" fontId="1" fillId="0" borderId="0">
      <alignment vertical="top"/>
    </xf>
    <xf numFmtId="37" fontId="21" fillId="0" borderId="0"/>
    <xf numFmtId="168" fontId="1" fillId="0" borderId="33" applyFont="0" applyFill="0" applyAlignment="0" applyProtection="0"/>
    <xf numFmtId="168" fontId="1" fillId="0" borderId="35" applyFont="0" applyFill="0" applyAlignment="0" applyProtection="0"/>
  </cellStyleXfs>
  <cellXfs count="180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6" fillId="0" borderId="0" xfId="1" applyFont="1" applyAlignment="1"/>
    <xf numFmtId="49" fontId="2" fillId="2" borderId="1" xfId="1" applyNumberFormat="1" applyFont="1" applyFill="1" applyBorder="1" applyAlignment="1">
      <alignment horizontal="center"/>
    </xf>
    <xf numFmtId="0" fontId="3" fillId="0" borderId="3" xfId="1" applyFont="1" applyFill="1" applyBorder="1" applyAlignment="1"/>
    <xf numFmtId="0" fontId="3" fillId="0" borderId="4" xfId="1" applyFont="1" applyFill="1" applyBorder="1" applyAlignment="1"/>
    <xf numFmtId="0" fontId="3" fillId="0" borderId="8" xfId="1" applyFont="1" applyFill="1" applyBorder="1" applyAlignment="1"/>
    <xf numFmtId="0" fontId="3" fillId="0" borderId="10" xfId="1" applyFont="1" applyFill="1" applyBorder="1" applyAlignment="1"/>
    <xf numFmtId="0" fontId="3" fillId="0" borderId="7" xfId="1" applyFont="1" applyFill="1" applyBorder="1" applyAlignment="1">
      <alignment horizontal="centerContinuous"/>
    </xf>
    <xf numFmtId="0" fontId="3" fillId="0" borderId="11" xfId="1" applyFont="1" applyFill="1" applyBorder="1" applyAlignment="1"/>
    <xf numFmtId="0" fontId="3" fillId="0" borderId="7" xfId="1" applyFont="1" applyFill="1" applyBorder="1" applyAlignment="1">
      <alignment horizontal="left"/>
    </xf>
    <xf numFmtId="0" fontId="3" fillId="0" borderId="6" xfId="1" applyFont="1" applyFill="1" applyBorder="1" applyAlignment="1">
      <alignment horizontal="centerContinuous"/>
    </xf>
    <xf numFmtId="0" fontId="3" fillId="3" borderId="10" xfId="1" applyFont="1" applyFill="1" applyBorder="1" applyAlignment="1"/>
    <xf numFmtId="0" fontId="8" fillId="0" borderId="0" xfId="0" applyFont="1"/>
    <xf numFmtId="0" fontId="9" fillId="5" borderId="0" xfId="0" applyFont="1" applyFill="1" applyAlignment="1">
      <alignment wrapText="1"/>
    </xf>
    <xf numFmtId="0" fontId="0" fillId="0" borderId="0" xfId="0" applyFont="1"/>
    <xf numFmtId="0" fontId="3" fillId="0" borderId="9" xfId="1" applyFont="1" applyFill="1" applyBorder="1" applyAlignment="1">
      <alignment vertical="top" wrapText="1"/>
    </xf>
    <xf numFmtId="0" fontId="3" fillId="0" borderId="12" xfId="1" applyFont="1" applyFill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3" fillId="0" borderId="5" xfId="1" applyFont="1" applyFill="1" applyBorder="1" applyAlignment="1">
      <alignment vertical="top" wrapText="1"/>
    </xf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49" fontId="10" fillId="4" borderId="13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165" fontId="13" fillId="0" borderId="0" xfId="2" applyNumberFormat="1" applyFont="1"/>
    <xf numFmtId="0" fontId="13" fillId="0" borderId="0" xfId="0" applyFont="1" applyAlignment="1">
      <alignment horizontal="center"/>
    </xf>
    <xf numFmtId="165" fontId="0" fillId="0" borderId="0" xfId="2" applyNumberFormat="1" applyFont="1"/>
    <xf numFmtId="41" fontId="13" fillId="0" borderId="0" xfId="3" applyFont="1"/>
    <xf numFmtId="166" fontId="16" fillId="6" borderId="13" xfId="0" applyNumberFormat="1" applyFont="1" applyFill="1" applyBorder="1" applyAlignment="1">
      <alignment horizontal="center" vertical="center" wrapText="1"/>
    </xf>
    <xf numFmtId="0" fontId="16" fillId="6" borderId="13" xfId="0" applyNumberFormat="1" applyFont="1" applyFill="1" applyBorder="1" applyAlignment="1">
      <alignment horizontal="center" vertical="center" wrapText="1"/>
    </xf>
    <xf numFmtId="41" fontId="16" fillId="6" borderId="13" xfId="3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justify"/>
    </xf>
    <xf numFmtId="0" fontId="17" fillId="0" borderId="13" xfId="0" quotePrefix="1" applyNumberFormat="1" applyFont="1" applyFill="1" applyBorder="1" applyAlignment="1">
      <alignment horizontal="right" vertical="justify"/>
    </xf>
    <xf numFmtId="0" fontId="17" fillId="0" borderId="13" xfId="0" applyFont="1" applyFill="1" applyBorder="1" applyAlignment="1">
      <alignment horizontal="left" vertical="justify"/>
    </xf>
    <xf numFmtId="3" fontId="17" fillId="0" borderId="13" xfId="0" applyNumberFormat="1" applyFont="1" applyFill="1" applyBorder="1"/>
    <xf numFmtId="0" fontId="17" fillId="0" borderId="13" xfId="0" quotePrefix="1" applyFont="1" applyFill="1" applyBorder="1" applyAlignment="1">
      <alignment horizontal="left" vertical="justify" wrapText="1"/>
    </xf>
    <xf numFmtId="0" fontId="17" fillId="7" borderId="13" xfId="0" applyNumberFormat="1" applyFont="1" applyFill="1" applyBorder="1" applyAlignment="1">
      <alignment horizontal="center" vertical="justify"/>
    </xf>
    <xf numFmtId="0" fontId="17" fillId="7" borderId="13" xfId="0" applyNumberFormat="1" applyFont="1" applyFill="1" applyBorder="1" applyAlignment="1">
      <alignment horizontal="right" vertical="justify"/>
    </xf>
    <xf numFmtId="0" fontId="18" fillId="0" borderId="0" xfId="0" applyFont="1"/>
    <xf numFmtId="41" fontId="13" fillId="0" borderId="0" xfId="0" applyNumberFormat="1" applyFont="1"/>
    <xf numFmtId="14" fontId="0" fillId="0" borderId="14" xfId="0" applyNumberFormat="1" applyFont="1" applyBorder="1"/>
    <xf numFmtId="0" fontId="19" fillId="0" borderId="14" xfId="0" applyFont="1" applyFill="1" applyBorder="1"/>
    <xf numFmtId="41" fontId="0" fillId="0" borderId="14" xfId="3" applyFont="1" applyBorder="1"/>
    <xf numFmtId="14" fontId="0" fillId="0" borderId="15" xfId="0" applyNumberFormat="1" applyFont="1" applyBorder="1"/>
    <xf numFmtId="0" fontId="19" fillId="0" borderId="15" xfId="0" applyFont="1" applyFill="1" applyBorder="1"/>
    <xf numFmtId="41" fontId="0" fillId="0" borderId="15" xfId="3" applyFont="1" applyBorder="1"/>
    <xf numFmtId="41" fontId="0" fillId="0" borderId="16" xfId="3" applyFont="1" applyBorder="1"/>
    <xf numFmtId="41" fontId="10" fillId="4" borderId="13" xfId="3" applyFont="1" applyFill="1" applyBorder="1" applyAlignment="1" applyProtection="1">
      <alignment horizontal="center" vertical="center" wrapText="1"/>
    </xf>
    <xf numFmtId="0" fontId="0" fillId="0" borderId="14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16" xfId="0" applyFont="1" applyBorder="1" applyAlignment="1">
      <alignment horizontal="right"/>
    </xf>
    <xf numFmtId="0" fontId="3" fillId="0" borderId="8" xfId="1" applyFont="1" applyFill="1" applyBorder="1" applyAlignment="1">
      <alignment horizontal="left" vertical="top" wrapText="1"/>
    </xf>
    <xf numFmtId="0" fontId="3" fillId="0" borderId="11" xfId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8" borderId="9" xfId="1" applyFont="1" applyFill="1" applyBorder="1" applyAlignment="1">
      <alignment vertical="top" wrapText="1"/>
    </xf>
    <xf numFmtId="0" fontId="3" fillId="8" borderId="10" xfId="1" applyFont="1" applyFill="1" applyBorder="1" applyAlignment="1"/>
    <xf numFmtId="0" fontId="3" fillId="8" borderId="8" xfId="1" applyFont="1" applyFill="1" applyBorder="1" applyAlignment="1">
      <alignment horizontal="left" vertical="top" wrapText="1"/>
    </xf>
    <xf numFmtId="0" fontId="0" fillId="0" borderId="0" xfId="0" applyFont="1" applyAlignment="1">
      <alignment horizontal="center"/>
    </xf>
    <xf numFmtId="0" fontId="8" fillId="0" borderId="15" xfId="0" applyFont="1" applyBorder="1"/>
    <xf numFmtId="0" fontId="0" fillId="0" borderId="20" xfId="0" applyFont="1" applyBorder="1"/>
    <xf numFmtId="41" fontId="0" fillId="0" borderId="20" xfId="3" applyFont="1" applyBorder="1"/>
    <xf numFmtId="41" fontId="0" fillId="0" borderId="15" xfId="3" applyFont="1" applyFill="1" applyBorder="1"/>
    <xf numFmtId="3" fontId="12" fillId="0" borderId="13" xfId="0" applyNumberFormat="1" applyFont="1" applyBorder="1"/>
    <xf numFmtId="0" fontId="0" fillId="0" borderId="15" xfId="0" applyFont="1" applyFill="1" applyBorder="1" applyAlignment="1">
      <alignment horizontal="right"/>
    </xf>
    <xf numFmtId="41" fontId="0" fillId="0" borderId="0" xfId="3" applyFont="1"/>
    <xf numFmtId="41" fontId="0" fillId="0" borderId="0" xfId="0" applyNumberFormat="1" applyFont="1"/>
    <xf numFmtId="41" fontId="8" fillId="6" borderId="13" xfId="3" applyFont="1" applyFill="1" applyBorder="1"/>
    <xf numFmtId="0" fontId="3" fillId="8" borderId="2" xfId="1" applyFont="1" applyFill="1" applyBorder="1" applyAlignment="1">
      <alignment vertical="top" wrapText="1"/>
    </xf>
    <xf numFmtId="0" fontId="3" fillId="8" borderId="7" xfId="1" applyFont="1" applyFill="1" applyBorder="1" applyAlignment="1">
      <alignment horizontal="centerContinuous"/>
    </xf>
    <xf numFmtId="0" fontId="3" fillId="8" borderId="3" xfId="1" applyFont="1" applyFill="1" applyBorder="1" applyAlignment="1">
      <alignment horizontal="left" vertical="top" wrapText="1"/>
    </xf>
    <xf numFmtId="0" fontId="3" fillId="8" borderId="5" xfId="1" applyFont="1" applyFill="1" applyBorder="1" applyAlignment="1">
      <alignment vertical="top" wrapText="1"/>
    </xf>
    <xf numFmtId="0" fontId="23" fillId="0" borderId="0" xfId="6" applyFont="1" applyFill="1" applyBorder="1" applyAlignment="1"/>
    <xf numFmtId="0" fontId="24" fillId="0" borderId="0" xfId="0" applyFont="1" applyBorder="1" applyAlignment="1"/>
    <xf numFmtId="3" fontId="25" fillId="0" borderId="0" xfId="0" applyNumberFormat="1" applyFont="1" applyBorder="1" applyAlignment="1"/>
    <xf numFmtId="0" fontId="25" fillId="0" borderId="0" xfId="0" applyFont="1" applyBorder="1" applyAlignment="1"/>
    <xf numFmtId="0" fontId="26" fillId="0" borderId="0" xfId="6" applyFont="1" applyFill="1" applyBorder="1" applyAlignment="1"/>
    <xf numFmtId="3" fontId="24" fillId="0" borderId="0" xfId="0" applyNumberFormat="1" applyFont="1" applyBorder="1" applyAlignment="1"/>
    <xf numFmtId="3" fontId="23" fillId="0" borderId="0" xfId="6" applyNumberFormat="1" applyFont="1" applyFill="1" applyBorder="1" applyAlignment="1"/>
    <xf numFmtId="0" fontId="24" fillId="0" borderId="0" xfId="0" applyFont="1" applyAlignment="1"/>
    <xf numFmtId="3" fontId="25" fillId="0" borderId="0" xfId="0" applyNumberFormat="1" applyFont="1" applyAlignment="1"/>
    <xf numFmtId="0" fontId="26" fillId="0" borderId="0" xfId="6" applyFont="1" applyFill="1" applyBorder="1" applyAlignment="1">
      <alignment horizontal="center"/>
    </xf>
    <xf numFmtId="0" fontId="23" fillId="0" borderId="0" xfId="6" applyFont="1" applyFill="1" applyBorder="1" applyAlignment="1">
      <alignment horizontal="center"/>
    </xf>
    <xf numFmtId="3" fontId="24" fillId="0" borderId="0" xfId="0" applyNumberFormat="1" applyFont="1" applyAlignment="1"/>
    <xf numFmtId="0" fontId="26" fillId="0" borderId="21" xfId="6" applyFont="1" applyFill="1" applyBorder="1" applyAlignment="1"/>
    <xf numFmtId="37" fontId="26" fillId="0" borderId="22" xfId="5" applyFont="1" applyFill="1" applyBorder="1"/>
    <xf numFmtId="0" fontId="26" fillId="0" borderId="23" xfId="6" applyFont="1" applyFill="1" applyBorder="1" applyAlignment="1"/>
    <xf numFmtId="0" fontId="26" fillId="0" borderId="0" xfId="6" applyFont="1" applyFill="1" applyAlignment="1"/>
    <xf numFmtId="1" fontId="26" fillId="0" borderId="0" xfId="6" applyNumberFormat="1" applyFont="1" applyFill="1" applyAlignment="1"/>
    <xf numFmtId="41" fontId="26" fillId="0" borderId="0" xfId="3" applyFont="1" applyFill="1" applyAlignment="1"/>
    <xf numFmtId="0" fontId="23" fillId="0" borderId="0" xfId="6" applyFont="1" applyFill="1" applyAlignment="1"/>
    <xf numFmtId="3" fontId="23" fillId="0" borderId="0" xfId="6" applyNumberFormat="1" applyFont="1" applyFill="1" applyAlignment="1"/>
    <xf numFmtId="0" fontId="26" fillId="0" borderId="24" xfId="6" applyFont="1" applyFill="1" applyBorder="1" applyAlignment="1"/>
    <xf numFmtId="37" fontId="26" fillId="0" borderId="0" xfId="5" applyFont="1" applyFill="1" applyBorder="1"/>
    <xf numFmtId="0" fontId="26" fillId="0" borderId="25" xfId="6" applyFont="1" applyFill="1" applyBorder="1" applyAlignment="1"/>
    <xf numFmtId="0" fontId="23" fillId="0" borderId="24" xfId="6" applyFont="1" applyFill="1" applyBorder="1" applyAlignment="1"/>
    <xf numFmtId="37" fontId="22" fillId="9" borderId="0" xfId="7" applyFont="1" applyFill="1" applyBorder="1" applyAlignment="1" applyProtection="1"/>
    <xf numFmtId="37" fontId="23" fillId="0" borderId="0" xfId="5" applyFont="1" applyFill="1" applyBorder="1"/>
    <xf numFmtId="164" fontId="23" fillId="10" borderId="0" xfId="6" applyNumberFormat="1" applyFont="1" applyFill="1" applyBorder="1" applyAlignment="1"/>
    <xf numFmtId="0" fontId="23" fillId="0" borderId="25" xfId="6" applyFont="1" applyFill="1" applyBorder="1" applyAlignment="1"/>
    <xf numFmtId="37" fontId="27" fillId="0" borderId="0" xfId="5" applyFont="1" applyFill="1" applyBorder="1"/>
    <xf numFmtId="37" fontId="27" fillId="0" borderId="0" xfId="5" applyFont="1" applyFill="1" applyBorder="1" applyAlignment="1" applyProtection="1"/>
    <xf numFmtId="37" fontId="26" fillId="0" borderId="0" xfId="5" applyFont="1" applyFill="1" applyBorder="1" applyAlignment="1" applyProtection="1">
      <alignment horizontal="right"/>
    </xf>
    <xf numFmtId="164" fontId="26" fillId="0" borderId="0" xfId="6" applyNumberFormat="1" applyFont="1" applyBorder="1" applyAlignment="1"/>
    <xf numFmtId="37" fontId="26" fillId="0" borderId="0" xfId="5" applyNumberFormat="1" applyFont="1" applyFill="1" applyBorder="1" applyProtection="1"/>
    <xf numFmtId="0" fontId="28" fillId="11" borderId="0" xfId="0" applyFont="1" applyFill="1" applyAlignment="1">
      <alignment vertical="top"/>
    </xf>
    <xf numFmtId="37" fontId="23" fillId="0" borderId="0" xfId="5" applyFont="1" applyFill="1" applyBorder="1" applyAlignment="1" applyProtection="1">
      <alignment horizontal="right"/>
    </xf>
    <xf numFmtId="37" fontId="23" fillId="0" borderId="0" xfId="5" applyNumberFormat="1" applyFont="1" applyFill="1" applyBorder="1" applyProtection="1"/>
    <xf numFmtId="167" fontId="26" fillId="0" borderId="0" xfId="5" applyNumberFormat="1" applyFont="1" applyFill="1" applyBorder="1" applyProtection="1"/>
    <xf numFmtId="3" fontId="26" fillId="0" borderId="0" xfId="6" applyNumberFormat="1" applyFont="1" applyFill="1" applyBorder="1" applyAlignment="1"/>
    <xf numFmtId="164" fontId="26" fillId="0" borderId="0" xfId="2" applyNumberFormat="1" applyFont="1" applyFill="1" applyAlignment="1"/>
    <xf numFmtId="0" fontId="23" fillId="0" borderId="26" xfId="6" applyFont="1" applyFill="1" applyBorder="1" applyAlignment="1"/>
    <xf numFmtId="41" fontId="23" fillId="0" borderId="6" xfId="6" applyNumberFormat="1" applyFont="1" applyFill="1" applyBorder="1" applyAlignment="1"/>
    <xf numFmtId="9" fontId="26" fillId="0" borderId="26" xfId="6" applyNumberFormat="1" applyFont="1" applyFill="1" applyBorder="1" applyAlignment="1"/>
    <xf numFmtId="41" fontId="26" fillId="0" borderId="6" xfId="3" applyFont="1" applyFill="1" applyBorder="1" applyAlignment="1"/>
    <xf numFmtId="37" fontId="22" fillId="9" borderId="0" xfId="7" applyFont="1" applyFill="1" applyBorder="1" applyAlignment="1" applyProtection="1">
      <alignment horizontal="left"/>
    </xf>
    <xf numFmtId="164" fontId="23" fillId="10" borderId="27" xfId="6" applyNumberFormat="1" applyFont="1" applyFill="1" applyBorder="1" applyAlignment="1"/>
    <xf numFmtId="164" fontId="23" fillId="0" borderId="0" xfId="2" applyNumberFormat="1" applyFont="1" applyFill="1"/>
    <xf numFmtId="0" fontId="23" fillId="0" borderId="28" xfId="6" applyFont="1" applyFill="1" applyBorder="1" applyAlignment="1"/>
    <xf numFmtId="3" fontId="26" fillId="0" borderId="29" xfId="6" applyNumberFormat="1" applyFont="1" applyFill="1" applyBorder="1" applyAlignment="1"/>
    <xf numFmtId="0" fontId="23" fillId="0" borderId="30" xfId="6" applyFont="1" applyFill="1" applyBorder="1" applyAlignment="1"/>
    <xf numFmtId="3" fontId="23" fillId="0" borderId="31" xfId="6" applyNumberFormat="1" applyFont="1" applyFill="1" applyBorder="1" applyAlignment="1"/>
    <xf numFmtId="37" fontId="27" fillId="0" borderId="0" xfId="5" quotePrefix="1" applyFont="1" applyFill="1" applyBorder="1" applyAlignment="1" applyProtection="1">
      <alignment horizontal="left"/>
    </xf>
    <xf numFmtId="167" fontId="23" fillId="0" borderId="0" xfId="5" applyNumberFormat="1" applyFont="1" applyFill="1" applyBorder="1" applyProtection="1"/>
    <xf numFmtId="37" fontId="27" fillId="0" borderId="0" xfId="5" applyFont="1" applyFill="1" applyBorder="1" applyAlignment="1" applyProtection="1">
      <alignment horizontal="left"/>
    </xf>
    <xf numFmtId="3" fontId="25" fillId="0" borderId="0" xfId="0" applyNumberFormat="1" applyFont="1" applyFill="1" applyAlignment="1"/>
    <xf numFmtId="164" fontId="23" fillId="0" borderId="0" xfId="6" applyNumberFormat="1" applyFont="1" applyBorder="1" applyAlignment="1"/>
    <xf numFmtId="37" fontId="22" fillId="0" borderId="0" xfId="5" applyFont="1" applyFill="1" applyBorder="1" applyAlignment="1" applyProtection="1"/>
    <xf numFmtId="164" fontId="23" fillId="0" borderId="27" xfId="6" applyNumberFormat="1" applyFont="1" applyBorder="1" applyAlignment="1"/>
    <xf numFmtId="164" fontId="23" fillId="0" borderId="0" xfId="2" applyNumberFormat="1" applyFont="1" applyFill="1" applyAlignment="1"/>
    <xf numFmtId="0" fontId="26" fillId="0" borderId="32" xfId="6" applyFont="1" applyFill="1" applyBorder="1" applyAlignment="1"/>
    <xf numFmtId="37" fontId="26" fillId="0" borderId="33" xfId="5" applyFont="1" applyFill="1" applyBorder="1" applyAlignment="1" applyProtection="1">
      <alignment horizontal="left"/>
    </xf>
    <xf numFmtId="37" fontId="26" fillId="0" borderId="33" xfId="5" applyFont="1" applyFill="1" applyBorder="1"/>
    <xf numFmtId="37" fontId="26" fillId="0" borderId="33" xfId="5" applyNumberFormat="1" applyFont="1" applyFill="1" applyBorder="1" applyProtection="1"/>
    <xf numFmtId="0" fontId="26" fillId="0" borderId="34" xfId="6" applyFont="1" applyFill="1" applyBorder="1" applyAlignment="1"/>
    <xf numFmtId="164" fontId="26" fillId="0" borderId="0" xfId="6" applyNumberFormat="1" applyFont="1" applyFill="1" applyAlignment="1"/>
    <xf numFmtId="0" fontId="29" fillId="12" borderId="0" xfId="0" applyFont="1" applyFill="1" applyBorder="1" applyAlignment="1">
      <alignment vertical="center"/>
    </xf>
    <xf numFmtId="0" fontId="30" fillId="12" borderId="0" xfId="0" applyFont="1" applyFill="1" applyAlignment="1">
      <alignment vertical="top" wrapText="1"/>
    </xf>
    <xf numFmtId="41" fontId="26" fillId="0" borderId="0" xfId="6" applyNumberFormat="1" applyFont="1" applyFill="1" applyAlignment="1"/>
    <xf numFmtId="0" fontId="1" fillId="0" borderId="0" xfId="6" applyFont="1" applyFill="1" applyAlignment="1"/>
    <xf numFmtId="0" fontId="9" fillId="0" borderId="0" xfId="0" applyFont="1"/>
    <xf numFmtId="0" fontId="31" fillId="0" borderId="0" xfId="0" applyFont="1"/>
    <xf numFmtId="49" fontId="32" fillId="13" borderId="13" xfId="0" applyNumberFormat="1" applyFont="1" applyFill="1" applyBorder="1" applyAlignment="1" applyProtection="1">
      <alignment horizontal="center" vertical="center" wrapText="1"/>
    </xf>
    <xf numFmtId="0" fontId="0" fillId="0" borderId="13" xfId="0" applyBorder="1" applyProtection="1"/>
    <xf numFmtId="0" fontId="0" fillId="0" borderId="0" xfId="0" applyFont="1" applyProtection="1">
      <protection locked="0"/>
    </xf>
    <xf numFmtId="0" fontId="0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165" fontId="0" fillId="0" borderId="0" xfId="2" applyNumberFormat="1" applyFont="1" applyProtection="1">
      <protection locked="0"/>
    </xf>
    <xf numFmtId="0" fontId="31" fillId="0" borderId="0" xfId="0" applyFont="1" applyProtection="1">
      <protection locked="0"/>
    </xf>
    <xf numFmtId="49" fontId="32" fillId="13" borderId="1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Protection="1">
      <protection locked="0"/>
    </xf>
    <xf numFmtId="0" fontId="0" fillId="0" borderId="14" xfId="0" applyFont="1" applyBorder="1" applyProtection="1"/>
    <xf numFmtId="0" fontId="0" fillId="0" borderId="15" xfId="0" applyFont="1" applyBorder="1" applyProtection="1"/>
    <xf numFmtId="0" fontId="0" fillId="0" borderId="16" xfId="0" applyFont="1" applyBorder="1" applyProtection="1"/>
    <xf numFmtId="49" fontId="0" fillId="0" borderId="13" xfId="0" applyNumberFormat="1" applyBorder="1" applyProtection="1"/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12" fillId="0" borderId="0" xfId="0" applyFont="1" applyProtection="1"/>
    <xf numFmtId="0" fontId="13" fillId="0" borderId="0" xfId="0" applyFont="1" applyProtection="1"/>
    <xf numFmtId="0" fontId="33" fillId="13" borderId="13" xfId="0" applyFont="1" applyFill="1" applyBorder="1" applyAlignment="1" applyProtection="1">
      <alignment horizontal="center" vertical="center" wrapText="1"/>
    </xf>
    <xf numFmtId="0" fontId="13" fillId="0" borderId="13" xfId="0" applyFont="1" applyBorder="1" applyProtection="1"/>
    <xf numFmtId="3" fontId="13" fillId="0" borderId="13" xfId="0" applyNumberFormat="1" applyFont="1" applyBorder="1" applyProtection="1"/>
    <xf numFmtId="0" fontId="13" fillId="0" borderId="13" xfId="0" applyFont="1" applyBorder="1" applyAlignment="1" applyProtection="1">
      <alignment vertical="center"/>
    </xf>
    <xf numFmtId="3" fontId="13" fillId="0" borderId="13" xfId="0" applyNumberFormat="1" applyFont="1" applyBorder="1" applyAlignment="1" applyProtection="1">
      <alignment vertical="center"/>
    </xf>
    <xf numFmtId="3" fontId="13" fillId="0" borderId="13" xfId="0" applyNumberFormat="1" applyFont="1" applyBorder="1" applyAlignment="1" applyProtection="1">
      <alignment wrapText="1"/>
    </xf>
    <xf numFmtId="0" fontId="33" fillId="13" borderId="36" xfId="0" applyFont="1" applyFill="1" applyBorder="1" applyProtection="1"/>
    <xf numFmtId="3" fontId="33" fillId="13" borderId="36" xfId="0" applyNumberFormat="1" applyFont="1" applyFill="1" applyBorder="1" applyProtection="1"/>
    <xf numFmtId="0" fontId="3" fillId="8" borderId="17" xfId="1" applyFont="1" applyFill="1" applyBorder="1" applyAlignment="1">
      <alignment horizontal="left"/>
    </xf>
    <xf numFmtId="0" fontId="3" fillId="8" borderId="18" xfId="1" applyFont="1" applyFill="1" applyBorder="1" applyAlignment="1">
      <alignment horizontal="left"/>
    </xf>
    <xf numFmtId="0" fontId="3" fillId="8" borderId="19" xfId="1" applyFont="1" applyFill="1" applyBorder="1" applyAlignment="1">
      <alignment horizontal="left" vertical="top" wrapText="1"/>
    </xf>
    <xf numFmtId="0" fontId="3" fillId="8" borderId="4" xfId="1" applyFont="1" applyFill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23" fillId="0" borderId="0" xfId="6" applyFont="1" applyFill="1" applyBorder="1" applyAlignment="1">
      <alignment horizontal="center"/>
    </xf>
    <xf numFmtId="37" fontId="22" fillId="0" borderId="0" xfId="5" applyFont="1" applyFill="1" applyBorder="1" applyAlignment="1" applyProtection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4" applyFont="1" applyBorder="1" applyAlignment="1">
      <alignment horizontal="center"/>
    </xf>
  </cellXfs>
  <cellStyles count="10">
    <cellStyle name="DetailTotalNumber" xfId="8" xr:uid="{00000000-0005-0000-0000-000000000000}"/>
    <cellStyle name="Millares" xfId="2" builtinId="3"/>
    <cellStyle name="Millares [0]" xfId="3" builtinId="6"/>
    <cellStyle name="Normal" xfId="0" builtinId="0"/>
    <cellStyle name="Normal 141" xfId="1" xr:uid="{00000000-0005-0000-0000-000004000000}"/>
    <cellStyle name="Normal 2" xfId="4" xr:uid="{00000000-0005-0000-0000-000005000000}"/>
    <cellStyle name="Normal_BALAN96" xfId="7" xr:uid="{00000000-0005-0000-0000-000006000000}"/>
    <cellStyle name="Normal_BALAN96_E_F_INVERCOL_2014_NIIF" xfId="5" xr:uid="{00000000-0005-0000-0000-000007000000}"/>
    <cellStyle name="Normal_E_F_INVERCOL_2014_NIIF" xfId="6" xr:uid="{00000000-0005-0000-0000-000008000000}"/>
    <cellStyle name="SubTotalNumber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2201886</xdr:colOff>
      <xdr:row>4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49636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11</xdr:col>
      <xdr:colOff>161925</xdr:colOff>
      <xdr:row>5</xdr:row>
      <xdr:rowOff>38100</xdr:rowOff>
    </xdr:to>
    <xdr:sp macro="" textlink="">
      <xdr:nvSpPr>
        <xdr:cNvPr id="5121" name="AutoShape 1" descr="image.png">
          <a:extLst>
            <a:ext uri="{FF2B5EF4-FFF2-40B4-BE49-F238E27FC236}">
              <a16:creationId xmlns:a16="http://schemas.microsoft.com/office/drawing/2014/main" id="{00000000-0008-0000-0300-000001140000}"/>
            </a:ext>
          </a:extLst>
        </xdr:cNvPr>
        <xdr:cNvSpPr>
          <a:spLocks noChangeAspect="1" noChangeArrowheads="1"/>
        </xdr:cNvSpPr>
      </xdr:nvSpPr>
      <xdr:spPr bwMode="auto">
        <a:xfrm>
          <a:off x="0" y="381000"/>
          <a:ext cx="854392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4</xdr:row>
      <xdr:rowOff>114300</xdr:rowOff>
    </xdr:to>
    <xdr:sp macro="" textlink="">
      <xdr:nvSpPr>
        <xdr:cNvPr id="5122" name="AutoShape 2" descr="image.png">
          <a:extLst>
            <a:ext uri="{FF2B5EF4-FFF2-40B4-BE49-F238E27FC236}">
              <a16:creationId xmlns:a16="http://schemas.microsoft.com/office/drawing/2014/main" id="{00000000-0008-0000-0300-000002140000}"/>
            </a:ext>
          </a:extLst>
        </xdr:cNvPr>
        <xdr:cNvSpPr>
          <a:spLocks noChangeAspect="1" noChangeArrowheads="1"/>
        </xdr:cNvSpPr>
      </xdr:nvSpPr>
      <xdr:spPr bwMode="auto">
        <a:xfrm>
          <a:off x="0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</xdr:row>
      <xdr:rowOff>0</xdr:rowOff>
    </xdr:from>
    <xdr:to>
      <xdr:col>3</xdr:col>
      <xdr:colOff>304800</xdr:colOff>
      <xdr:row>9</xdr:row>
      <xdr:rowOff>114299</xdr:rowOff>
    </xdr:to>
    <xdr:sp macro="" textlink="">
      <xdr:nvSpPr>
        <xdr:cNvPr id="12289" name="AutoShape 1" descr="https://lh3.googleusercontent.com/-KvBOTPTe0JY/YEKJtDppZyI/AAAAAAAADuk/RTFjZFscc4c_zLGRaDB6TJZnuGB9c4g9ACK8BGAsYHg/s0/2021-03-05.png">
          <a:extLst>
            <a:ext uri="{FF2B5EF4-FFF2-40B4-BE49-F238E27FC236}">
              <a16:creationId xmlns:a16="http://schemas.microsoft.com/office/drawing/2014/main" id="{00000000-0008-0000-0600-000001300000}"/>
            </a:ext>
          </a:extLst>
        </xdr:cNvPr>
        <xdr:cNvSpPr>
          <a:spLocks noChangeAspect="1" noChangeArrowheads="1"/>
        </xdr:cNvSpPr>
      </xdr:nvSpPr>
      <xdr:spPr bwMode="auto">
        <a:xfrm>
          <a:off x="3276600" y="647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304800</xdr:colOff>
      <xdr:row>9</xdr:row>
      <xdr:rowOff>114299</xdr:rowOff>
    </xdr:to>
    <xdr:sp macro="" textlink="">
      <xdr:nvSpPr>
        <xdr:cNvPr id="12290" name="AutoShape 2" descr="2021-03-05.png (320×97)">
          <a:extLst>
            <a:ext uri="{FF2B5EF4-FFF2-40B4-BE49-F238E27FC236}">
              <a16:creationId xmlns:a16="http://schemas.microsoft.com/office/drawing/2014/main" id="{00000000-0008-0000-0600-000002300000}"/>
            </a:ext>
          </a:extLst>
        </xdr:cNvPr>
        <xdr:cNvSpPr>
          <a:spLocks noChangeAspect="1" noChangeArrowheads="1"/>
        </xdr:cNvSpPr>
      </xdr:nvSpPr>
      <xdr:spPr bwMode="auto">
        <a:xfrm>
          <a:off x="3276600" y="647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4</xdr:col>
      <xdr:colOff>304800</xdr:colOff>
      <xdr:row>9</xdr:row>
      <xdr:rowOff>114299</xdr:rowOff>
    </xdr:to>
    <xdr:sp macro="" textlink="">
      <xdr:nvSpPr>
        <xdr:cNvPr id="2" name="AutoShape 1" descr="https://lh3.googleusercontent.com/-KvBOTPTe0JY/YEKJtDppZyI/AAAAAAAADuk/RTFjZFscc4c_zLGRaDB6TJZnuGB9c4g9ACK8BGAsYHg/s0/2021-03-05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648075" y="1724025"/>
          <a:ext cx="304800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304800</xdr:colOff>
      <xdr:row>9</xdr:row>
      <xdr:rowOff>114299</xdr:rowOff>
    </xdr:to>
    <xdr:sp macro="" textlink="">
      <xdr:nvSpPr>
        <xdr:cNvPr id="3" name="AutoShape 2" descr="2021-03-05.png (320×97)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648075" y="1724025"/>
          <a:ext cx="304800" cy="30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6:F49"/>
  <sheetViews>
    <sheetView workbookViewId="0">
      <pane ySplit="9" topLeftCell="A10" activePane="bottomLeft" state="frozen"/>
      <selection pane="bottomLeft" activeCell="C2" sqref="C2"/>
    </sheetView>
  </sheetViews>
  <sheetFormatPr baseColWidth="10" defaultColWidth="11.453125" defaultRowHeight="14.5" x14ac:dyDescent="0.35"/>
  <cols>
    <col min="1" max="1" width="15.7265625" style="2" customWidth="1"/>
    <col min="2" max="2" width="73.81640625" style="2" customWidth="1"/>
    <col min="3" max="3" width="32.81640625" style="1" customWidth="1"/>
    <col min="4" max="4" width="35.7265625" style="2" customWidth="1"/>
    <col min="5" max="5" width="33.54296875" style="1" customWidth="1"/>
    <col min="6" max="6" width="27.26953125" style="1" customWidth="1"/>
    <col min="7" max="16384" width="11.453125" style="1"/>
  </cols>
  <sheetData>
    <row r="6" spans="1:6" ht="15.5" x14ac:dyDescent="0.35">
      <c r="A6" s="3" t="s">
        <v>38</v>
      </c>
      <c r="B6" s="3"/>
    </row>
    <row r="7" spans="1:6" ht="15.5" x14ac:dyDescent="0.35">
      <c r="A7" s="3" t="s">
        <v>192</v>
      </c>
    </row>
    <row r="8" spans="1:6" ht="15" thickBot="1" x14ac:dyDescent="0.4"/>
    <row r="9" spans="1:6" ht="15" thickBot="1" x14ac:dyDescent="0.4">
      <c r="A9" s="4" t="s">
        <v>18</v>
      </c>
      <c r="B9" s="4" t="s">
        <v>19</v>
      </c>
      <c r="C9" s="4" t="s">
        <v>20</v>
      </c>
      <c r="D9" s="4" t="s">
        <v>92</v>
      </c>
    </row>
    <row r="10" spans="1:6" ht="15" thickBot="1" x14ac:dyDescent="0.4">
      <c r="A10" s="7" t="s">
        <v>16</v>
      </c>
      <c r="B10" s="17" t="s">
        <v>21</v>
      </c>
      <c r="C10" s="8" t="s">
        <v>3</v>
      </c>
      <c r="D10" s="54"/>
    </row>
    <row r="11" spans="1:6" ht="41" thickBot="1" x14ac:dyDescent="0.4">
      <c r="A11" s="7" t="s">
        <v>16</v>
      </c>
      <c r="B11" s="58" t="s">
        <v>22</v>
      </c>
      <c r="C11" s="59" t="s">
        <v>41</v>
      </c>
      <c r="D11" s="60" t="s">
        <v>108</v>
      </c>
    </row>
    <row r="12" spans="1:6" ht="31.5" customHeight="1" thickBot="1" x14ac:dyDescent="0.4">
      <c r="A12" s="7" t="s">
        <v>16</v>
      </c>
      <c r="B12" s="58" t="s">
        <v>23</v>
      </c>
      <c r="C12" s="59" t="s">
        <v>41</v>
      </c>
      <c r="D12" s="60" t="s">
        <v>127</v>
      </c>
      <c r="F12" s="1" t="s">
        <v>86</v>
      </c>
    </row>
    <row r="13" spans="1:6" ht="27.5" thickBot="1" x14ac:dyDescent="0.4">
      <c r="A13" s="7" t="s">
        <v>16</v>
      </c>
      <c r="B13" s="58" t="s">
        <v>24</v>
      </c>
      <c r="C13" s="59" t="s">
        <v>0</v>
      </c>
      <c r="D13" s="60" t="s">
        <v>109</v>
      </c>
    </row>
    <row r="14" spans="1:6" ht="27.5" thickBot="1" x14ac:dyDescent="0.4">
      <c r="A14" s="7" t="s">
        <v>16</v>
      </c>
      <c r="B14" s="58" t="s">
        <v>25</v>
      </c>
      <c r="C14" s="59" t="s">
        <v>1</v>
      </c>
      <c r="D14" s="60" t="s">
        <v>89</v>
      </c>
    </row>
    <row r="15" spans="1:6" ht="15" thickBot="1" x14ac:dyDescent="0.4">
      <c r="A15" s="7" t="s">
        <v>16</v>
      </c>
      <c r="B15" s="58" t="s">
        <v>26</v>
      </c>
      <c r="C15" s="59" t="s">
        <v>0</v>
      </c>
      <c r="D15" s="60" t="s">
        <v>89</v>
      </c>
    </row>
    <row r="16" spans="1:6" ht="15" thickBot="1" x14ac:dyDescent="0.4">
      <c r="A16" s="7" t="s">
        <v>16</v>
      </c>
      <c r="B16" s="17" t="s">
        <v>27</v>
      </c>
      <c r="C16" s="8" t="s">
        <v>2</v>
      </c>
      <c r="D16" s="54"/>
    </row>
    <row r="17" spans="1:6" ht="41" thickBot="1" x14ac:dyDescent="0.4">
      <c r="A17" s="7" t="s">
        <v>16</v>
      </c>
      <c r="B17" s="58" t="s">
        <v>28</v>
      </c>
      <c r="C17" s="59" t="s">
        <v>41</v>
      </c>
      <c r="D17" s="60" t="s">
        <v>89</v>
      </c>
    </row>
    <row r="18" spans="1:6" ht="41" thickBot="1" x14ac:dyDescent="0.4">
      <c r="A18" s="7" t="s">
        <v>16</v>
      </c>
      <c r="B18" s="17" t="s">
        <v>29</v>
      </c>
      <c r="C18" s="13" t="s">
        <v>41</v>
      </c>
      <c r="D18" s="54" t="s">
        <v>119</v>
      </c>
    </row>
    <row r="19" spans="1:6" ht="15" thickBot="1" x14ac:dyDescent="0.4">
      <c r="A19" s="7" t="s">
        <v>16</v>
      </c>
      <c r="B19" s="17" t="s">
        <v>30</v>
      </c>
      <c r="C19" s="8" t="s">
        <v>2</v>
      </c>
      <c r="D19" s="54"/>
    </row>
    <row r="20" spans="1:6" ht="27.5" thickBot="1" x14ac:dyDescent="0.4">
      <c r="A20" s="7" t="s">
        <v>16</v>
      </c>
      <c r="B20" s="17" t="s">
        <v>31</v>
      </c>
      <c r="C20" s="8" t="s">
        <v>3</v>
      </c>
      <c r="D20" s="54"/>
    </row>
    <row r="21" spans="1:6" ht="29.25" customHeight="1" thickBot="1" x14ac:dyDescent="0.4">
      <c r="A21" s="7" t="s">
        <v>16</v>
      </c>
      <c r="B21" s="58" t="s">
        <v>32</v>
      </c>
      <c r="C21" s="59" t="s">
        <v>0</v>
      </c>
      <c r="D21" s="60" t="s">
        <v>129</v>
      </c>
      <c r="F21" s="15" t="s">
        <v>112</v>
      </c>
    </row>
    <row r="22" spans="1:6" ht="41" thickBot="1" x14ac:dyDescent="0.4">
      <c r="A22" s="7" t="s">
        <v>16</v>
      </c>
      <c r="B22" s="58" t="s">
        <v>33</v>
      </c>
      <c r="C22" s="59" t="s">
        <v>42</v>
      </c>
      <c r="D22" s="60" t="s">
        <v>89</v>
      </c>
    </row>
    <row r="23" spans="1:6" ht="15" thickBot="1" x14ac:dyDescent="0.4">
      <c r="A23" s="7" t="s">
        <v>17</v>
      </c>
      <c r="B23" s="17" t="s">
        <v>4</v>
      </c>
      <c r="C23" s="8" t="s">
        <v>3</v>
      </c>
      <c r="D23" s="54"/>
    </row>
    <row r="24" spans="1:6" ht="27.5" thickBot="1" x14ac:dyDescent="0.4">
      <c r="A24" s="7" t="s">
        <v>17</v>
      </c>
      <c r="B24" s="17" t="s">
        <v>5</v>
      </c>
      <c r="C24" s="8" t="s">
        <v>3</v>
      </c>
      <c r="D24" s="54"/>
    </row>
    <row r="25" spans="1:6" ht="31.5" customHeight="1" thickBot="1" x14ac:dyDescent="0.4">
      <c r="A25" s="7" t="s">
        <v>17</v>
      </c>
      <c r="B25" s="17" t="s">
        <v>85</v>
      </c>
      <c r="C25" s="8" t="s">
        <v>3</v>
      </c>
      <c r="D25" s="54"/>
    </row>
    <row r="26" spans="1:6" hidden="1" x14ac:dyDescent="0.35">
      <c r="A26" s="10" t="s">
        <v>17</v>
      </c>
      <c r="B26" s="18" t="s">
        <v>34</v>
      </c>
      <c r="C26" s="12"/>
      <c r="D26" s="55"/>
    </row>
    <row r="27" spans="1:6" hidden="1" x14ac:dyDescent="0.35">
      <c r="A27" s="5" t="s">
        <v>17</v>
      </c>
      <c r="B27" s="19" t="s">
        <v>6</v>
      </c>
      <c r="C27" s="11" t="s">
        <v>3</v>
      </c>
      <c r="D27" s="56"/>
    </row>
    <row r="28" spans="1:6" ht="27" hidden="1" x14ac:dyDescent="0.35">
      <c r="A28" s="5" t="s">
        <v>17</v>
      </c>
      <c r="B28" s="19" t="s">
        <v>7</v>
      </c>
      <c r="C28" s="9"/>
      <c r="D28" s="56"/>
    </row>
    <row r="29" spans="1:6" hidden="1" x14ac:dyDescent="0.35">
      <c r="A29" s="5" t="s">
        <v>17</v>
      </c>
      <c r="B29" s="19" t="s">
        <v>8</v>
      </c>
      <c r="C29" s="9"/>
      <c r="D29" s="56"/>
    </row>
    <row r="30" spans="1:6" hidden="1" x14ac:dyDescent="0.35">
      <c r="A30" s="5" t="s">
        <v>17</v>
      </c>
      <c r="B30" s="19" t="s">
        <v>9</v>
      </c>
      <c r="C30" s="9"/>
      <c r="D30" s="56"/>
    </row>
    <row r="31" spans="1:6" hidden="1" x14ac:dyDescent="0.35">
      <c r="A31" s="5" t="s">
        <v>17</v>
      </c>
      <c r="B31" s="19" t="s">
        <v>10</v>
      </c>
      <c r="C31" s="9"/>
      <c r="D31" s="56"/>
    </row>
    <row r="32" spans="1:6" ht="27" hidden="1" x14ac:dyDescent="0.35">
      <c r="A32" s="5" t="s">
        <v>17</v>
      </c>
      <c r="B32" s="19" t="s">
        <v>11</v>
      </c>
      <c r="C32" s="9"/>
      <c r="D32" s="56"/>
    </row>
    <row r="33" spans="1:6" hidden="1" x14ac:dyDescent="0.35">
      <c r="A33" s="5" t="s">
        <v>17</v>
      </c>
      <c r="B33" s="19" t="s">
        <v>12</v>
      </c>
      <c r="C33" s="9"/>
      <c r="D33" s="56"/>
    </row>
    <row r="34" spans="1:6" hidden="1" x14ac:dyDescent="0.35">
      <c r="A34" s="5" t="s">
        <v>17</v>
      </c>
      <c r="B34" s="19" t="s">
        <v>13</v>
      </c>
      <c r="C34" s="9"/>
      <c r="D34" s="56"/>
    </row>
    <row r="35" spans="1:6" ht="27" hidden="1" x14ac:dyDescent="0.35">
      <c r="A35" s="5" t="s">
        <v>17</v>
      </c>
      <c r="B35" s="19" t="s">
        <v>35</v>
      </c>
      <c r="C35" s="9"/>
      <c r="D35" s="56"/>
    </row>
    <row r="36" spans="1:6" ht="15" thickBot="1" x14ac:dyDescent="0.4">
      <c r="A36" s="5" t="s">
        <v>17</v>
      </c>
      <c r="B36" s="71" t="s">
        <v>14</v>
      </c>
      <c r="C36" s="72"/>
      <c r="D36" s="73"/>
    </row>
    <row r="37" spans="1:6" ht="54" x14ac:dyDescent="0.35">
      <c r="A37" s="5" t="s">
        <v>17</v>
      </c>
      <c r="B37" s="71" t="s">
        <v>36</v>
      </c>
      <c r="C37" s="171" t="s">
        <v>0</v>
      </c>
      <c r="D37" s="173" t="s">
        <v>89</v>
      </c>
      <c r="F37" s="1" t="s">
        <v>88</v>
      </c>
    </row>
    <row r="38" spans="1:6" ht="27.5" thickBot="1" x14ac:dyDescent="0.4">
      <c r="A38" s="6" t="s">
        <v>17</v>
      </c>
      <c r="B38" s="74" t="s">
        <v>87</v>
      </c>
      <c r="C38" s="172"/>
      <c r="D38" s="174"/>
    </row>
    <row r="39" spans="1:6" ht="54.5" thickBot="1" x14ac:dyDescent="0.4">
      <c r="A39" s="7" t="s">
        <v>17</v>
      </c>
      <c r="B39" s="17" t="s">
        <v>15</v>
      </c>
      <c r="C39" s="13" t="s">
        <v>0</v>
      </c>
      <c r="D39" s="54" t="s">
        <v>120</v>
      </c>
    </row>
    <row r="40" spans="1:6" ht="76.5" customHeight="1" thickBot="1" x14ac:dyDescent="0.4">
      <c r="A40" s="7" t="s">
        <v>44</v>
      </c>
      <c r="B40" s="58" t="s">
        <v>45</v>
      </c>
      <c r="C40" s="59" t="s">
        <v>0</v>
      </c>
      <c r="D40" s="60" t="s">
        <v>89</v>
      </c>
      <c r="F40" s="1" t="s">
        <v>84</v>
      </c>
    </row>
    <row r="41" spans="1:6" ht="41" thickBot="1" x14ac:dyDescent="0.4">
      <c r="A41" s="7" t="s">
        <v>44</v>
      </c>
      <c r="B41" s="58" t="s">
        <v>46</v>
      </c>
      <c r="C41" s="59" t="s">
        <v>0</v>
      </c>
      <c r="D41" s="60" t="s">
        <v>113</v>
      </c>
      <c r="F41" s="1" t="s">
        <v>93</v>
      </c>
    </row>
    <row r="42" spans="1:6" ht="29.5" thickBot="1" x14ac:dyDescent="0.4">
      <c r="A42" s="7" t="s">
        <v>44</v>
      </c>
      <c r="B42" s="58" t="s">
        <v>47</v>
      </c>
      <c r="C42" s="59" t="s">
        <v>41</v>
      </c>
      <c r="D42" s="60" t="s">
        <v>132</v>
      </c>
      <c r="F42" s="1" t="s">
        <v>94</v>
      </c>
    </row>
    <row r="43" spans="1:6" ht="27.5" thickBot="1" x14ac:dyDescent="0.4">
      <c r="A43" s="7" t="s">
        <v>44</v>
      </c>
      <c r="B43" s="58" t="s">
        <v>48</v>
      </c>
      <c r="C43" s="59" t="s">
        <v>41</v>
      </c>
      <c r="D43" s="60" t="s">
        <v>186</v>
      </c>
    </row>
    <row r="44" spans="1:6" ht="27.5" thickBot="1" x14ac:dyDescent="0.4">
      <c r="A44" s="7" t="s">
        <v>44</v>
      </c>
      <c r="B44" s="17" t="s">
        <v>49</v>
      </c>
      <c r="C44" s="13" t="s">
        <v>41</v>
      </c>
      <c r="D44" s="54" t="s">
        <v>114</v>
      </c>
    </row>
    <row r="45" spans="1:6" ht="54.5" thickBot="1" x14ac:dyDescent="0.4">
      <c r="A45" s="7" t="s">
        <v>44</v>
      </c>
      <c r="B45" s="58" t="s">
        <v>50</v>
      </c>
      <c r="C45" s="59" t="s">
        <v>41</v>
      </c>
      <c r="D45" s="60" t="s">
        <v>187</v>
      </c>
      <c r="F45" s="1" t="s">
        <v>95</v>
      </c>
    </row>
    <row r="46" spans="1:6" ht="27.5" thickBot="1" x14ac:dyDescent="0.4">
      <c r="A46" s="7" t="s">
        <v>44</v>
      </c>
      <c r="B46" s="17" t="s">
        <v>51</v>
      </c>
      <c r="C46" s="13" t="s">
        <v>0</v>
      </c>
      <c r="D46" s="54" t="s">
        <v>190</v>
      </c>
    </row>
    <row r="47" spans="1:6" ht="108.5" thickBot="1" x14ac:dyDescent="0.4">
      <c r="A47" s="7" t="s">
        <v>39</v>
      </c>
      <c r="B47" s="17" t="s">
        <v>40</v>
      </c>
      <c r="C47" s="13" t="s">
        <v>0</v>
      </c>
      <c r="D47" s="54" t="s">
        <v>191</v>
      </c>
    </row>
    <row r="48" spans="1:6" ht="51" customHeight="1" thickBot="1" x14ac:dyDescent="0.4">
      <c r="A48" s="6" t="s">
        <v>39</v>
      </c>
      <c r="B48" s="20" t="s">
        <v>52</v>
      </c>
      <c r="C48" s="13" t="s">
        <v>0</v>
      </c>
      <c r="D48" s="57" t="s">
        <v>115</v>
      </c>
    </row>
    <row r="49" spans="1:4" ht="54.5" thickBot="1" x14ac:dyDescent="0.4">
      <c r="A49" s="7" t="s">
        <v>39</v>
      </c>
      <c r="B49" s="17" t="s">
        <v>37</v>
      </c>
      <c r="C49" s="13" t="s">
        <v>43</v>
      </c>
      <c r="D49" s="54" t="s">
        <v>115</v>
      </c>
    </row>
  </sheetData>
  <autoFilter ref="A9:C50" xr:uid="{00000000-0009-0000-0000-000000000000}"/>
  <mergeCells count="2">
    <mergeCell ref="C37:C38"/>
    <mergeCell ref="D37:D38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3"/>
  <dimension ref="A1:S33"/>
  <sheetViews>
    <sheetView workbookViewId="0">
      <selection activeCell="B11" sqref="B11"/>
    </sheetView>
  </sheetViews>
  <sheetFormatPr baseColWidth="10" defaultColWidth="11.453125" defaultRowHeight="13" x14ac:dyDescent="0.3"/>
  <cols>
    <col min="1" max="1" width="14.54296875" style="26" customWidth="1"/>
    <col min="2" max="2" width="36.54296875" style="26" customWidth="1"/>
    <col min="3" max="3" width="7.54296875" style="26" customWidth="1"/>
    <col min="4" max="5" width="13.81640625" style="26" customWidth="1"/>
    <col min="6" max="6" width="27.26953125" style="26" customWidth="1"/>
    <col min="7" max="7" width="16" style="26" customWidth="1"/>
    <col min="8" max="8" width="11.453125" style="26"/>
    <col min="9" max="9" width="16" style="26" customWidth="1"/>
    <col min="10" max="10" width="30.7265625" style="26" customWidth="1"/>
    <col min="11" max="11" width="12" style="26" bestFit="1" customWidth="1"/>
    <col min="12" max="12" width="24.453125" style="26" customWidth="1"/>
    <col min="13" max="14" width="11.453125" style="26"/>
    <col min="15" max="15" width="58.54296875" style="26" customWidth="1"/>
    <col min="16" max="17" width="11.453125" style="26"/>
    <col min="18" max="18" width="38.26953125" style="26" customWidth="1"/>
    <col min="19" max="19" width="11.453125" style="30"/>
    <col min="20" max="16384" width="11.453125" style="26"/>
  </cols>
  <sheetData>
    <row r="1" spans="1:19" x14ac:dyDescent="0.3">
      <c r="B1" s="25"/>
      <c r="F1" s="28"/>
      <c r="G1" s="28"/>
      <c r="H1" s="27"/>
    </row>
    <row r="2" spans="1:19" x14ac:dyDescent="0.3">
      <c r="B2" s="25"/>
      <c r="F2" s="28"/>
      <c r="G2" s="28"/>
      <c r="H2" s="27"/>
      <c r="K2" s="30"/>
    </row>
    <row r="3" spans="1:19" x14ac:dyDescent="0.3">
      <c r="B3" s="25"/>
      <c r="D3" s="25"/>
      <c r="E3" s="25"/>
      <c r="F3" s="28"/>
      <c r="G3" s="28"/>
      <c r="H3" s="27"/>
      <c r="K3" s="30"/>
      <c r="L3" s="42"/>
    </row>
    <row r="4" spans="1:19" ht="15.5" x14ac:dyDescent="0.35">
      <c r="B4" s="41" t="s">
        <v>107</v>
      </c>
    </row>
    <row r="7" spans="1:19" ht="46.5" customHeight="1" x14ac:dyDescent="0.3">
      <c r="A7" s="24" t="s">
        <v>123</v>
      </c>
      <c r="B7" s="24" t="s">
        <v>121</v>
      </c>
      <c r="C7" s="24" t="s">
        <v>62</v>
      </c>
      <c r="D7" s="24" t="s">
        <v>122</v>
      </c>
      <c r="E7" s="24"/>
      <c r="F7" s="24" t="s">
        <v>124</v>
      </c>
      <c r="G7" s="24" t="s">
        <v>106</v>
      </c>
      <c r="H7" s="24" t="s">
        <v>125</v>
      </c>
      <c r="I7" s="24" t="s">
        <v>126</v>
      </c>
      <c r="S7" s="30" t="e">
        <f>#REF!-H13</f>
        <v>#REF!</v>
      </c>
    </row>
    <row r="8" spans="1:19" ht="17.149999999999999" customHeight="1" x14ac:dyDescent="0.35">
      <c r="A8" s="43"/>
      <c r="B8" s="44"/>
      <c r="C8" s="21"/>
      <c r="D8" s="51"/>
      <c r="E8" s="51"/>
      <c r="F8" s="21"/>
      <c r="G8" s="45"/>
      <c r="H8" s="21"/>
      <c r="I8" s="21"/>
    </row>
    <row r="9" spans="1:19" ht="17.149999999999999" customHeight="1" x14ac:dyDescent="0.35">
      <c r="A9" s="46"/>
      <c r="B9" s="47"/>
      <c r="C9" s="22"/>
      <c r="D9" s="52"/>
      <c r="E9" s="51"/>
      <c r="F9" s="22"/>
      <c r="G9" s="48"/>
      <c r="H9" s="22"/>
      <c r="I9" s="22"/>
    </row>
    <row r="10" spans="1:19" ht="17.149999999999999" customHeight="1" x14ac:dyDescent="0.35">
      <c r="A10" s="46"/>
      <c r="B10" s="47"/>
      <c r="C10" s="22"/>
      <c r="D10" s="52"/>
      <c r="E10" s="51"/>
      <c r="F10" s="22"/>
      <c r="G10" s="48"/>
      <c r="H10" s="22"/>
      <c r="I10" s="22"/>
    </row>
    <row r="11" spans="1:19" ht="17.149999999999999" customHeight="1" x14ac:dyDescent="0.35">
      <c r="A11" s="46"/>
      <c r="B11" s="47"/>
      <c r="C11" s="22"/>
      <c r="D11" s="52"/>
      <c r="E11" s="51"/>
      <c r="F11" s="22"/>
      <c r="G11" s="48"/>
      <c r="H11" s="22"/>
      <c r="I11" s="22"/>
    </row>
    <row r="12" spans="1:19" ht="17.149999999999999" customHeight="1" x14ac:dyDescent="0.35">
      <c r="A12" s="46"/>
      <c r="B12" s="47"/>
      <c r="C12" s="22"/>
      <c r="D12" s="52"/>
      <c r="E12" s="51"/>
      <c r="F12" s="22"/>
      <c r="G12" s="48"/>
      <c r="H12" s="22"/>
      <c r="I12" s="22"/>
    </row>
    <row r="13" spans="1:19" ht="17.149999999999999" customHeight="1" x14ac:dyDescent="0.35">
      <c r="A13" s="46"/>
      <c r="B13" s="47"/>
      <c r="C13" s="22"/>
      <c r="D13" s="52"/>
      <c r="E13" s="51"/>
      <c r="F13" s="22"/>
      <c r="G13" s="48"/>
      <c r="H13" s="22"/>
      <c r="I13" s="22"/>
    </row>
    <row r="14" spans="1:19" ht="17.149999999999999" customHeight="1" x14ac:dyDescent="0.35">
      <c r="A14" s="46"/>
      <c r="B14" s="47"/>
      <c r="C14" s="22"/>
      <c r="D14" s="52"/>
      <c r="E14" s="51"/>
      <c r="F14" s="22"/>
      <c r="G14" s="48"/>
      <c r="H14" s="22"/>
      <c r="I14" s="22"/>
    </row>
    <row r="15" spans="1:19" ht="17.149999999999999" customHeight="1" x14ac:dyDescent="0.35">
      <c r="A15" s="46"/>
      <c r="B15" s="47"/>
      <c r="C15" s="22"/>
      <c r="D15" s="52"/>
      <c r="E15" s="51"/>
      <c r="F15" s="22"/>
      <c r="G15" s="48"/>
      <c r="H15" s="22"/>
      <c r="I15" s="22"/>
    </row>
    <row r="16" spans="1:19" ht="17.149999999999999" customHeight="1" x14ac:dyDescent="0.35">
      <c r="A16" s="46"/>
      <c r="B16" s="47"/>
      <c r="C16" s="22"/>
      <c r="D16" s="52"/>
      <c r="E16" s="51"/>
      <c r="F16" s="22"/>
      <c r="G16" s="48"/>
      <c r="H16" s="22"/>
      <c r="I16" s="22"/>
    </row>
    <row r="17" spans="1:9" ht="17.149999999999999" customHeight="1" x14ac:dyDescent="0.35">
      <c r="A17" s="46"/>
      <c r="B17" s="47"/>
      <c r="C17" s="22"/>
      <c r="D17" s="52"/>
      <c r="E17" s="51"/>
      <c r="F17" s="22"/>
      <c r="G17" s="48"/>
      <c r="H17" s="22"/>
      <c r="I17" s="22"/>
    </row>
    <row r="18" spans="1:9" ht="17.149999999999999" customHeight="1" x14ac:dyDescent="0.35">
      <c r="A18" s="46"/>
      <c r="B18" s="47"/>
      <c r="C18" s="22"/>
      <c r="D18" s="52"/>
      <c r="E18" s="51"/>
      <c r="F18" s="22"/>
      <c r="G18" s="48"/>
      <c r="H18" s="22"/>
      <c r="I18" s="22"/>
    </row>
    <row r="19" spans="1:9" ht="17.149999999999999" customHeight="1" x14ac:dyDescent="0.35">
      <c r="A19" s="46"/>
      <c r="B19" s="47"/>
      <c r="C19" s="22"/>
      <c r="D19" s="52"/>
      <c r="E19" s="51"/>
      <c r="F19" s="22"/>
      <c r="G19" s="48"/>
      <c r="H19" s="22"/>
      <c r="I19" s="22"/>
    </row>
    <row r="20" spans="1:9" ht="17.149999999999999" customHeight="1" x14ac:dyDescent="0.35">
      <c r="A20" s="46"/>
      <c r="B20" s="47"/>
      <c r="C20" s="22"/>
      <c r="D20" s="67"/>
      <c r="E20" s="51"/>
      <c r="F20" s="22"/>
      <c r="G20" s="48"/>
      <c r="H20" s="22"/>
      <c r="I20" s="22"/>
    </row>
    <row r="21" spans="1:9" ht="17.149999999999999" customHeight="1" x14ac:dyDescent="0.35">
      <c r="A21" s="46"/>
      <c r="B21" s="22"/>
      <c r="C21" s="22"/>
      <c r="D21" s="52"/>
      <c r="E21" s="51"/>
      <c r="F21" s="22"/>
      <c r="G21" s="48"/>
      <c r="H21" s="22"/>
      <c r="I21" s="22"/>
    </row>
    <row r="22" spans="1:9" ht="17.149999999999999" customHeight="1" x14ac:dyDescent="0.35">
      <c r="A22" s="46"/>
      <c r="B22" s="22"/>
      <c r="C22" s="22"/>
      <c r="D22" s="52"/>
      <c r="E22" s="51"/>
      <c r="F22" s="22"/>
      <c r="G22" s="48"/>
      <c r="H22" s="22"/>
      <c r="I22" s="22"/>
    </row>
    <row r="23" spans="1:9" ht="17.149999999999999" customHeight="1" x14ac:dyDescent="0.35">
      <c r="A23" s="46"/>
      <c r="B23" s="22"/>
      <c r="C23" s="22"/>
      <c r="D23" s="52"/>
      <c r="E23" s="51"/>
      <c r="F23" s="22"/>
      <c r="G23" s="48"/>
      <c r="H23" s="22"/>
      <c r="I23" s="22"/>
    </row>
    <row r="24" spans="1:9" ht="17.149999999999999" customHeight="1" x14ac:dyDescent="0.35">
      <c r="A24" s="46"/>
      <c r="B24" s="22"/>
      <c r="C24" s="22"/>
      <c r="D24" s="52"/>
      <c r="E24" s="51"/>
      <c r="F24" s="22"/>
      <c r="G24" s="48"/>
      <c r="H24" s="22"/>
      <c r="I24" s="22"/>
    </row>
    <row r="25" spans="1:9" ht="17.149999999999999" customHeight="1" x14ac:dyDescent="0.35">
      <c r="A25" s="46"/>
      <c r="B25" s="22"/>
      <c r="C25" s="22"/>
      <c r="D25" s="52"/>
      <c r="E25" s="51"/>
      <c r="F25" s="22"/>
      <c r="G25" s="48"/>
      <c r="H25" s="22"/>
      <c r="I25" s="22"/>
    </row>
    <row r="26" spans="1:9" ht="17.149999999999999" customHeight="1" x14ac:dyDescent="0.35">
      <c r="A26" s="46"/>
      <c r="B26" s="22"/>
      <c r="C26" s="22"/>
      <c r="D26" s="52"/>
      <c r="E26" s="51"/>
      <c r="F26" s="22"/>
      <c r="G26" s="48"/>
      <c r="H26" s="22"/>
      <c r="I26" s="22"/>
    </row>
    <row r="27" spans="1:9" ht="17.149999999999999" customHeight="1" x14ac:dyDescent="0.35">
      <c r="A27" s="46"/>
      <c r="B27" s="22"/>
      <c r="C27" s="22"/>
      <c r="D27" s="52"/>
      <c r="E27" s="51"/>
      <c r="F27" s="22"/>
      <c r="G27" s="48"/>
      <c r="H27" s="22"/>
      <c r="I27" s="22"/>
    </row>
    <row r="28" spans="1:9" ht="17.149999999999999" customHeight="1" x14ac:dyDescent="0.35">
      <c r="A28" s="46"/>
      <c r="B28" s="22"/>
      <c r="C28" s="22"/>
      <c r="D28" s="52"/>
      <c r="E28" s="51"/>
      <c r="F28" s="22"/>
      <c r="G28" s="48"/>
      <c r="H28" s="22"/>
      <c r="I28" s="22"/>
    </row>
    <row r="29" spans="1:9" ht="17.149999999999999" customHeight="1" x14ac:dyDescent="0.35">
      <c r="A29" s="46"/>
      <c r="B29" s="22"/>
      <c r="C29" s="22"/>
      <c r="D29" s="52"/>
      <c r="E29" s="51"/>
      <c r="F29" s="22"/>
      <c r="G29" s="65"/>
      <c r="H29" s="22"/>
      <c r="I29" s="22"/>
    </row>
    <row r="30" spans="1:9" ht="17.149999999999999" customHeight="1" x14ac:dyDescent="0.35">
      <c r="A30" s="46"/>
      <c r="B30" s="22"/>
      <c r="C30" s="22"/>
      <c r="D30" s="52"/>
      <c r="E30" s="51"/>
      <c r="F30" s="22"/>
      <c r="G30" s="48"/>
      <c r="H30" s="22"/>
      <c r="I30" s="22"/>
    </row>
    <row r="31" spans="1:9" ht="17.149999999999999" customHeight="1" x14ac:dyDescent="0.35">
      <c r="A31" s="46"/>
      <c r="B31" s="22"/>
      <c r="C31" s="22"/>
      <c r="D31" s="52"/>
      <c r="E31" s="51"/>
      <c r="F31" s="22"/>
      <c r="G31" s="48"/>
      <c r="H31" s="22"/>
      <c r="I31" s="22"/>
    </row>
    <row r="32" spans="1:9" ht="17.149999999999999" customHeight="1" x14ac:dyDescent="0.35">
      <c r="A32" s="23"/>
      <c r="B32" s="23"/>
      <c r="C32" s="23"/>
      <c r="D32" s="53"/>
      <c r="E32" s="53"/>
      <c r="F32" s="23"/>
      <c r="G32" s="49"/>
      <c r="H32" s="23"/>
      <c r="I32" s="23"/>
    </row>
    <row r="33" spans="7:7" ht="17.149999999999999" customHeight="1" x14ac:dyDescent="0.3">
      <c r="G33" s="50">
        <f>SUM(G8:G32)</f>
        <v>0</v>
      </c>
    </row>
  </sheetData>
  <pageMargins left="0.7" right="0.7" top="0.75" bottom="0.75" header="0.3" footer="0.3"/>
  <pageSetup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4"/>
  <dimension ref="A1:K23"/>
  <sheetViews>
    <sheetView zoomScale="90" zoomScaleNormal="90" workbookViewId="0">
      <selection activeCell="H13" sqref="H13"/>
    </sheetView>
  </sheetViews>
  <sheetFormatPr baseColWidth="10" defaultColWidth="11.453125" defaultRowHeight="13" x14ac:dyDescent="0.3"/>
  <cols>
    <col min="1" max="4" width="11.453125" style="26"/>
    <col min="5" max="5" width="16.81640625" style="26" customWidth="1"/>
    <col min="6" max="7" width="11.453125" style="26"/>
    <col min="8" max="8" width="22.7265625" style="26" customWidth="1"/>
    <col min="9" max="9" width="30.7265625" style="26" customWidth="1"/>
    <col min="10" max="10" width="12" style="26" bestFit="1" customWidth="1"/>
    <col min="11" max="11" width="24.453125" style="26" customWidth="1"/>
    <col min="12" max="16384" width="11.453125" style="26"/>
  </cols>
  <sheetData>
    <row r="1" spans="1:11" x14ac:dyDescent="0.3">
      <c r="B1" s="25"/>
      <c r="E1" s="28"/>
      <c r="F1" s="28"/>
      <c r="G1" s="27"/>
    </row>
    <row r="2" spans="1:11" x14ac:dyDescent="0.3">
      <c r="B2" s="25"/>
      <c r="E2" s="28"/>
      <c r="F2" s="28"/>
      <c r="G2" s="27"/>
      <c r="J2" s="30"/>
    </row>
    <row r="3" spans="1:11" x14ac:dyDescent="0.3">
      <c r="B3" s="25"/>
      <c r="D3" s="25"/>
      <c r="E3" s="28"/>
      <c r="F3" s="28"/>
      <c r="G3" s="27"/>
      <c r="J3" s="30"/>
      <c r="K3" s="42"/>
    </row>
    <row r="4" spans="1:11" ht="15.5" x14ac:dyDescent="0.35">
      <c r="B4" s="41" t="s">
        <v>107</v>
      </c>
    </row>
    <row r="6" spans="1:11" ht="26" x14ac:dyDescent="0.3">
      <c r="A6" s="31" t="s">
        <v>97</v>
      </c>
      <c r="B6" s="32" t="s">
        <v>98</v>
      </c>
      <c r="C6" s="31" t="s">
        <v>99</v>
      </c>
      <c r="D6" s="32" t="s">
        <v>100</v>
      </c>
      <c r="E6" s="31" t="s">
        <v>101</v>
      </c>
      <c r="F6" s="31" t="s">
        <v>102</v>
      </c>
      <c r="G6" s="31" t="s">
        <v>103</v>
      </c>
      <c r="H6" s="31" t="s">
        <v>104</v>
      </c>
      <c r="I6" s="31" t="s">
        <v>105</v>
      </c>
      <c r="J6" s="33" t="s">
        <v>106</v>
      </c>
      <c r="K6" s="31" t="s">
        <v>96</v>
      </c>
    </row>
    <row r="7" spans="1:11" ht="25" customHeight="1" x14ac:dyDescent="0.3">
      <c r="A7" s="34"/>
      <c r="B7" s="34"/>
      <c r="C7" s="34"/>
      <c r="D7" s="34"/>
      <c r="E7" s="34"/>
      <c r="F7" s="34"/>
      <c r="G7" s="35"/>
      <c r="H7" s="36"/>
      <c r="I7" s="36"/>
      <c r="J7" s="37"/>
      <c r="K7" s="36"/>
    </row>
    <row r="8" spans="1:11" ht="25" customHeight="1" x14ac:dyDescent="0.3">
      <c r="A8" s="34"/>
      <c r="B8" s="34"/>
      <c r="C8" s="34"/>
      <c r="D8" s="34"/>
      <c r="E8" s="34"/>
      <c r="F8" s="34"/>
      <c r="G8" s="35"/>
      <c r="H8" s="36"/>
      <c r="I8" s="36"/>
      <c r="J8" s="37"/>
      <c r="K8" s="36"/>
    </row>
    <row r="9" spans="1:11" ht="25" customHeight="1" x14ac:dyDescent="0.3">
      <c r="A9" s="34"/>
      <c r="B9" s="34"/>
      <c r="C9" s="34"/>
      <c r="D9" s="34"/>
      <c r="E9" s="34"/>
      <c r="F9" s="34"/>
      <c r="G9" s="35"/>
      <c r="H9" s="36"/>
      <c r="I9" s="36"/>
      <c r="J9" s="37"/>
      <c r="K9" s="36"/>
    </row>
    <row r="10" spans="1:11" ht="25" customHeight="1" x14ac:dyDescent="0.3">
      <c r="A10" s="34"/>
      <c r="B10" s="34"/>
      <c r="C10" s="34"/>
      <c r="D10" s="34"/>
      <c r="E10" s="34"/>
      <c r="F10" s="34"/>
      <c r="G10" s="35"/>
      <c r="H10" s="36"/>
      <c r="I10" s="36"/>
      <c r="J10" s="37"/>
      <c r="K10" s="36"/>
    </row>
    <row r="11" spans="1:11" ht="25" customHeight="1" x14ac:dyDescent="0.3">
      <c r="A11" s="34"/>
      <c r="B11" s="34"/>
      <c r="C11" s="34"/>
      <c r="D11" s="34"/>
      <c r="E11" s="34"/>
      <c r="F11" s="34"/>
      <c r="G11" s="35"/>
      <c r="H11" s="36"/>
      <c r="I11" s="36"/>
      <c r="J11" s="37"/>
      <c r="K11" s="36"/>
    </row>
    <row r="12" spans="1:11" ht="25" customHeight="1" x14ac:dyDescent="0.3">
      <c r="A12" s="34"/>
      <c r="B12" s="34"/>
      <c r="C12" s="34"/>
      <c r="D12" s="34"/>
      <c r="E12" s="34"/>
      <c r="F12" s="34"/>
      <c r="G12" s="35"/>
      <c r="H12" s="36"/>
      <c r="I12" s="36"/>
      <c r="J12" s="37"/>
      <c r="K12" s="36"/>
    </row>
    <row r="13" spans="1:11" ht="25" customHeight="1" x14ac:dyDescent="0.3">
      <c r="A13" s="34"/>
      <c r="B13" s="34"/>
      <c r="C13" s="34"/>
      <c r="D13" s="34"/>
      <c r="E13" s="34"/>
      <c r="F13" s="34"/>
      <c r="G13" s="35"/>
      <c r="H13" s="36"/>
      <c r="I13" s="36"/>
      <c r="J13" s="37"/>
      <c r="K13" s="36"/>
    </row>
    <row r="14" spans="1:11" ht="25" customHeight="1" x14ac:dyDescent="0.3">
      <c r="A14" s="34"/>
      <c r="B14" s="34"/>
      <c r="C14" s="34"/>
      <c r="D14" s="34"/>
      <c r="E14" s="34"/>
      <c r="F14" s="34"/>
      <c r="G14" s="35"/>
      <c r="H14" s="36"/>
      <c r="I14" s="36"/>
      <c r="J14" s="37"/>
      <c r="K14" s="36"/>
    </row>
    <row r="15" spans="1:11" ht="25" customHeight="1" x14ac:dyDescent="0.3">
      <c r="A15" s="34"/>
      <c r="B15" s="34"/>
      <c r="C15" s="34"/>
      <c r="D15" s="34"/>
      <c r="E15" s="34"/>
      <c r="F15" s="34"/>
      <c r="G15" s="35"/>
      <c r="H15" s="36"/>
      <c r="I15" s="36"/>
      <c r="J15" s="37"/>
      <c r="K15" s="36"/>
    </row>
    <row r="16" spans="1:11" ht="25" customHeight="1" x14ac:dyDescent="0.3">
      <c r="A16" s="34"/>
      <c r="B16" s="34"/>
      <c r="C16" s="34"/>
      <c r="D16" s="34"/>
      <c r="E16" s="34"/>
      <c r="F16" s="34"/>
      <c r="G16" s="35"/>
      <c r="H16" s="36"/>
      <c r="I16" s="38"/>
      <c r="J16" s="37"/>
      <c r="K16" s="36"/>
    </row>
    <row r="17" spans="1:11" ht="25" customHeight="1" x14ac:dyDescent="0.3">
      <c r="A17" s="34"/>
      <c r="B17" s="34"/>
      <c r="C17" s="34"/>
      <c r="D17" s="34"/>
      <c r="E17" s="34"/>
      <c r="F17" s="34"/>
      <c r="G17" s="35"/>
      <c r="H17" s="36"/>
      <c r="I17" s="36"/>
      <c r="J17" s="37"/>
      <c r="K17" s="36"/>
    </row>
    <row r="18" spans="1:11" ht="25" customHeight="1" x14ac:dyDescent="0.3">
      <c r="A18" s="34"/>
      <c r="B18" s="34"/>
      <c r="C18" s="34"/>
      <c r="D18" s="34"/>
      <c r="E18" s="34"/>
      <c r="F18" s="34"/>
      <c r="G18" s="35"/>
      <c r="H18" s="36"/>
      <c r="I18" s="36"/>
      <c r="J18" s="37"/>
      <c r="K18" s="36"/>
    </row>
    <row r="19" spans="1:11" ht="25" customHeight="1" x14ac:dyDescent="0.3">
      <c r="A19" s="34"/>
      <c r="B19" s="34"/>
      <c r="C19" s="34"/>
      <c r="D19" s="34"/>
      <c r="E19" s="34"/>
      <c r="F19" s="34"/>
      <c r="G19" s="35"/>
      <c r="H19" s="36"/>
      <c r="I19" s="36"/>
      <c r="J19" s="37"/>
      <c r="K19" s="36"/>
    </row>
    <row r="20" spans="1:11" ht="25" customHeight="1" x14ac:dyDescent="0.3">
      <c r="A20" s="34"/>
      <c r="B20" s="34"/>
      <c r="C20" s="39"/>
      <c r="D20" s="34"/>
      <c r="E20" s="34"/>
      <c r="F20" s="39"/>
      <c r="G20" s="40"/>
      <c r="H20" s="36"/>
      <c r="I20" s="36"/>
      <c r="J20" s="37"/>
      <c r="K20" s="36"/>
    </row>
    <row r="21" spans="1:11" ht="25" customHeight="1" x14ac:dyDescent="0.3">
      <c r="A21" s="34"/>
      <c r="B21" s="34"/>
      <c r="C21" s="34"/>
      <c r="D21" s="34"/>
      <c r="E21" s="34"/>
      <c r="F21" s="34"/>
      <c r="G21" s="35"/>
      <c r="H21" s="36"/>
      <c r="I21" s="36"/>
      <c r="J21" s="37"/>
      <c r="K21" s="36"/>
    </row>
    <row r="22" spans="1:11" ht="25" customHeight="1" x14ac:dyDescent="0.3">
      <c r="A22" s="34"/>
      <c r="B22" s="34"/>
      <c r="C22" s="34"/>
      <c r="D22" s="34"/>
      <c r="E22" s="34"/>
      <c r="F22" s="34"/>
      <c r="G22" s="35"/>
      <c r="H22" s="36"/>
      <c r="I22" s="36"/>
      <c r="J22" s="37"/>
      <c r="K22" s="36"/>
    </row>
    <row r="23" spans="1:11" x14ac:dyDescent="0.3">
      <c r="J23" s="66">
        <f>SUM(J7:J10,J11:J22)</f>
        <v>0</v>
      </c>
    </row>
  </sheetData>
  <autoFilter ref="A6:K23" xr:uid="{00000000-0009-0000-0000-00000A000000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/>
  <dimension ref="A2:I5"/>
  <sheetViews>
    <sheetView showGridLines="0" tabSelected="1" workbookViewId="0"/>
  </sheetViews>
  <sheetFormatPr baseColWidth="10" defaultColWidth="11.453125" defaultRowHeight="14.5" x14ac:dyDescent="0.35"/>
  <cols>
    <col min="1" max="1" width="12.7265625" style="16" customWidth="1"/>
    <col min="2" max="2" width="14.26953125" style="16" bestFit="1" customWidth="1"/>
    <col min="3" max="3" width="11.453125" style="16"/>
    <col min="4" max="4" width="13.90625" style="16" customWidth="1"/>
    <col min="5" max="8" width="11.453125" style="16" customWidth="1"/>
    <col min="9" max="9" width="49.7265625" style="16" customWidth="1"/>
    <col min="10" max="16384" width="11.453125" style="16"/>
  </cols>
  <sheetData>
    <row r="2" spans="1:9" ht="18.5" x14ac:dyDescent="0.45">
      <c r="B2" s="144" t="s">
        <v>217</v>
      </c>
    </row>
    <row r="4" spans="1:9" ht="43.5" x14ac:dyDescent="0.35">
      <c r="A4" s="145" t="s">
        <v>53</v>
      </c>
      <c r="B4" s="145" t="s">
        <v>54</v>
      </c>
      <c r="C4" s="145" t="s">
        <v>55</v>
      </c>
      <c r="D4" s="145" t="s">
        <v>56</v>
      </c>
      <c r="E4" s="145" t="s">
        <v>57</v>
      </c>
      <c r="F4" s="145" t="s">
        <v>58</v>
      </c>
      <c r="G4" s="145" t="s">
        <v>59</v>
      </c>
      <c r="H4" s="145" t="s">
        <v>60</v>
      </c>
      <c r="I4" s="145" t="s">
        <v>61</v>
      </c>
    </row>
    <row r="5" spans="1:9" x14ac:dyDescent="0.35">
      <c r="A5" s="146">
        <v>2021</v>
      </c>
      <c r="B5" s="146">
        <v>1</v>
      </c>
      <c r="C5" s="146">
        <v>31</v>
      </c>
      <c r="D5" s="146" t="s">
        <v>211</v>
      </c>
      <c r="E5" s="146"/>
      <c r="F5" s="146"/>
      <c r="G5" s="146"/>
      <c r="H5" s="146"/>
      <c r="I5" s="146" t="s">
        <v>212</v>
      </c>
    </row>
  </sheetData>
  <sheetProtection algorithmName="SHA-512" hashValue="XGDM6yug2vPcjx1y5vSU3gIV5ulnaRt86faYJVXsaOxLSW01ug1KXNOvnyk5Px8wKnc6rFe0Xzqm7H6OHCKuAw==" saltValue="jrUzEqdvZn1Y6cMi5Rdy+A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K19"/>
  <sheetViews>
    <sheetView showGridLines="0" topLeftCell="A5" zoomScale="90" zoomScaleNormal="90" workbookViewId="0">
      <selection activeCell="A5" sqref="A5"/>
    </sheetView>
  </sheetViews>
  <sheetFormatPr baseColWidth="10" defaultColWidth="11.453125" defaultRowHeight="14.5" x14ac:dyDescent="0.35"/>
  <cols>
    <col min="1" max="1" width="8.26953125" style="147" customWidth="1"/>
    <col min="2" max="2" width="18.54296875" style="147" customWidth="1"/>
    <col min="3" max="3" width="13.81640625" style="147" customWidth="1"/>
    <col min="4" max="4" width="12.7265625" style="147" customWidth="1"/>
    <col min="5" max="5" width="16.81640625" style="147" customWidth="1"/>
    <col min="6" max="6" width="16.7265625" style="147" customWidth="1"/>
    <col min="7" max="7" width="14.7265625" style="147" customWidth="1"/>
    <col min="8" max="8" width="13.81640625" style="147" customWidth="1"/>
    <col min="9" max="10" width="18.1796875" style="147" customWidth="1"/>
    <col min="11" max="11" width="30.453125" style="147" customWidth="1"/>
    <col min="12" max="16384" width="11.453125" style="147"/>
  </cols>
  <sheetData>
    <row r="1" spans="1:11" ht="290" hidden="1" x14ac:dyDescent="0.35">
      <c r="B1" s="148" t="s">
        <v>74</v>
      </c>
      <c r="H1" s="148" t="s">
        <v>75</v>
      </c>
      <c r="I1" s="148" t="s">
        <v>76</v>
      </c>
      <c r="J1" s="148" t="s">
        <v>77</v>
      </c>
      <c r="K1" s="148" t="s">
        <v>78</v>
      </c>
    </row>
    <row r="2" spans="1:11" hidden="1" x14ac:dyDescent="0.35">
      <c r="B2" s="148"/>
      <c r="J2" s="147" t="s">
        <v>79</v>
      </c>
      <c r="K2" s="147" t="s">
        <v>80</v>
      </c>
    </row>
    <row r="3" spans="1:11" hidden="1" x14ac:dyDescent="0.35">
      <c r="B3" s="148"/>
      <c r="J3" s="147" t="s">
        <v>81</v>
      </c>
    </row>
    <row r="4" spans="1:11" hidden="1" x14ac:dyDescent="0.35">
      <c r="B4" s="148"/>
      <c r="J4" s="147" t="s">
        <v>63</v>
      </c>
    </row>
    <row r="5" spans="1:11" x14ac:dyDescent="0.35">
      <c r="B5" s="149"/>
      <c r="E5" s="150"/>
      <c r="F5" s="150"/>
      <c r="G5" s="151"/>
    </row>
    <row r="6" spans="1:11" x14ac:dyDescent="0.35">
      <c r="B6" s="149"/>
      <c r="E6" s="150"/>
      <c r="F6" s="150"/>
      <c r="G6" s="151"/>
    </row>
    <row r="7" spans="1:11" ht="18.5" x14ac:dyDescent="0.45">
      <c r="B7" s="152" t="s">
        <v>128</v>
      </c>
      <c r="E7" s="150"/>
      <c r="F7" s="150"/>
      <c r="G7" s="151"/>
    </row>
    <row r="8" spans="1:11" x14ac:dyDescent="0.35">
      <c r="B8" s="148"/>
    </row>
    <row r="10" spans="1:11" ht="63.75" customHeight="1" x14ac:dyDescent="0.35">
      <c r="A10" s="153" t="s">
        <v>53</v>
      </c>
      <c r="B10" s="153" t="s">
        <v>64</v>
      </c>
      <c r="C10" s="153" t="s">
        <v>65</v>
      </c>
      <c r="D10" s="153" t="s">
        <v>66</v>
      </c>
      <c r="E10" s="153" t="s">
        <v>67</v>
      </c>
      <c r="F10" s="153" t="s">
        <v>68</v>
      </c>
      <c r="G10" s="153" t="s">
        <v>69</v>
      </c>
      <c r="H10" s="153" t="s">
        <v>70</v>
      </c>
      <c r="I10" s="153" t="s">
        <v>71</v>
      </c>
      <c r="J10" s="153" t="s">
        <v>72</v>
      </c>
      <c r="K10" s="153" t="s">
        <v>73</v>
      </c>
    </row>
    <row r="11" spans="1:11" x14ac:dyDescent="0.35">
      <c r="A11" s="155">
        <v>2021</v>
      </c>
      <c r="B11" s="155">
        <v>13</v>
      </c>
      <c r="C11" s="146" t="s">
        <v>193</v>
      </c>
      <c r="D11" s="146" t="s">
        <v>194</v>
      </c>
      <c r="E11" s="146" t="s">
        <v>195</v>
      </c>
      <c r="F11" s="146" t="s">
        <v>196</v>
      </c>
      <c r="G11" s="146" t="s">
        <v>197</v>
      </c>
      <c r="H11" s="155"/>
      <c r="I11" s="155"/>
      <c r="J11" s="155">
        <v>2</v>
      </c>
      <c r="K11" s="155" t="s">
        <v>208</v>
      </c>
    </row>
    <row r="12" spans="1:11" x14ac:dyDescent="0.35">
      <c r="A12" s="156">
        <v>2021</v>
      </c>
      <c r="B12" s="155">
        <v>13</v>
      </c>
      <c r="C12" s="146" t="s">
        <v>198</v>
      </c>
      <c r="D12" s="146" t="s">
        <v>199</v>
      </c>
      <c r="E12" s="146" t="s">
        <v>200</v>
      </c>
      <c r="F12" s="146" t="s">
        <v>201</v>
      </c>
      <c r="G12" s="146" t="s">
        <v>202</v>
      </c>
      <c r="H12" s="156"/>
      <c r="I12" s="156"/>
      <c r="J12" s="156">
        <v>2</v>
      </c>
      <c r="K12" s="156" t="s">
        <v>209</v>
      </c>
    </row>
    <row r="13" spans="1:11" x14ac:dyDescent="0.35">
      <c r="A13" s="157">
        <v>2021</v>
      </c>
      <c r="B13" s="155">
        <v>13</v>
      </c>
      <c r="C13" s="158" t="s">
        <v>203</v>
      </c>
      <c r="D13" s="146" t="s">
        <v>204</v>
      </c>
      <c r="E13" s="146" t="s">
        <v>205</v>
      </c>
      <c r="F13" s="146" t="s">
        <v>206</v>
      </c>
      <c r="G13" s="146" t="s">
        <v>207</v>
      </c>
      <c r="H13" s="157"/>
      <c r="I13" s="157"/>
      <c r="J13" s="157">
        <v>2</v>
      </c>
      <c r="K13" s="157" t="s">
        <v>210</v>
      </c>
    </row>
    <row r="14" spans="1:11" x14ac:dyDescent="0.35">
      <c r="A14" s="157">
        <v>2021</v>
      </c>
      <c r="B14" s="155">
        <v>13</v>
      </c>
      <c r="C14" s="158">
        <v>1015440579</v>
      </c>
      <c r="D14" s="146" t="s">
        <v>213</v>
      </c>
      <c r="E14" s="146" t="s">
        <v>214</v>
      </c>
      <c r="F14" s="146" t="s">
        <v>215</v>
      </c>
      <c r="G14" s="146" t="s">
        <v>216</v>
      </c>
      <c r="H14" s="157">
        <v>860005813</v>
      </c>
      <c r="I14" s="157" t="s">
        <v>82</v>
      </c>
      <c r="J14" s="157">
        <v>3</v>
      </c>
      <c r="K14" s="157" t="s">
        <v>83</v>
      </c>
    </row>
    <row r="19" spans="2:7" x14ac:dyDescent="0.35">
      <c r="B19" s="154"/>
      <c r="E19" s="150"/>
      <c r="F19" s="150"/>
      <c r="G19" s="151"/>
    </row>
  </sheetData>
  <sheetProtection algorithmName="SHA-512" hashValue="W6f3dC0j/XEfrly0KqhVGXcsgC3xd5oqoXTwLzIIZTMn9LkX4MAUpizBvF2i8WNA16NsxMGYHAvILjfZ20njfA==" saltValue="zBDn3TQi46iSs9mwS0uzQw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tabColor rgb="FFFFC000"/>
  </sheetPr>
  <dimension ref="B1:G3"/>
  <sheetViews>
    <sheetView workbookViewId="0">
      <selection activeCell="G20" sqref="G20"/>
    </sheetView>
  </sheetViews>
  <sheetFormatPr baseColWidth="10" defaultRowHeight="14.5" x14ac:dyDescent="0.35"/>
  <sheetData>
    <row r="1" spans="2:7" s="16" customFormat="1" x14ac:dyDescent="0.35">
      <c r="B1" s="14"/>
      <c r="E1" s="61"/>
      <c r="F1" s="61"/>
      <c r="G1" s="29"/>
    </row>
    <row r="2" spans="2:7" s="16" customFormat="1" x14ac:dyDescent="0.35">
      <c r="B2" s="14"/>
      <c r="E2" s="61"/>
      <c r="F2" s="61"/>
      <c r="G2" s="29"/>
    </row>
    <row r="3" spans="2:7" s="16" customFormat="1" x14ac:dyDescent="0.35">
      <c r="B3" s="14"/>
      <c r="D3" s="14"/>
      <c r="E3" s="14" t="s">
        <v>110</v>
      </c>
      <c r="F3" s="61"/>
      <c r="G3" s="29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7"/>
  <dimension ref="A5:H16"/>
  <sheetViews>
    <sheetView showGridLines="0" workbookViewId="0"/>
  </sheetViews>
  <sheetFormatPr baseColWidth="10" defaultColWidth="11.453125" defaultRowHeight="13" x14ac:dyDescent="0.3"/>
  <cols>
    <col min="1" max="1" width="9.7265625" style="159" customWidth="1"/>
    <col min="2" max="2" width="13.36328125" style="159" customWidth="1"/>
    <col min="3" max="3" width="11.81640625" style="159" bestFit="1" customWidth="1"/>
    <col min="4" max="4" width="32.26953125" style="159" bestFit="1" customWidth="1"/>
    <col min="5" max="5" width="11.453125" style="159"/>
    <col min="6" max="6" width="8.54296875" style="159" customWidth="1"/>
    <col min="7" max="7" width="56.54296875" style="159" customWidth="1"/>
    <col min="8" max="8" width="9" style="159" customWidth="1"/>
    <col min="9" max="13" width="7.453125" style="159" bestFit="1" customWidth="1"/>
    <col min="14" max="14" width="11.1796875" style="159" bestFit="1" customWidth="1"/>
    <col min="15" max="16384" width="11.453125" style="159"/>
  </cols>
  <sheetData>
    <row r="5" spans="1:8" x14ac:dyDescent="0.3">
      <c r="A5" s="161" t="s">
        <v>218</v>
      </c>
      <c r="B5" s="162"/>
      <c r="C5" s="162"/>
      <c r="D5" s="162"/>
      <c r="E5" s="162"/>
      <c r="F5" s="162"/>
      <c r="G5" s="162"/>
      <c r="H5" s="162"/>
    </row>
    <row r="6" spans="1:8" x14ac:dyDescent="0.3">
      <c r="A6" s="162"/>
      <c r="B6" s="162"/>
      <c r="C6" s="162"/>
      <c r="D6" s="162"/>
      <c r="E6" s="162"/>
      <c r="F6" s="162"/>
      <c r="G6" s="162"/>
      <c r="H6" s="162"/>
    </row>
    <row r="7" spans="1:8" ht="26" x14ac:dyDescent="0.3">
      <c r="A7" s="163" t="s">
        <v>235</v>
      </c>
      <c r="B7" s="163" t="s">
        <v>19</v>
      </c>
      <c r="C7" s="163" t="s">
        <v>62</v>
      </c>
      <c r="D7" s="163" t="s">
        <v>219</v>
      </c>
      <c r="E7" s="163" t="s">
        <v>220</v>
      </c>
      <c r="F7" s="163" t="s">
        <v>221</v>
      </c>
      <c r="G7" s="163" t="s">
        <v>96</v>
      </c>
      <c r="H7" s="163" t="s">
        <v>222</v>
      </c>
    </row>
    <row r="8" spans="1:8" x14ac:dyDescent="0.3">
      <c r="A8" s="164">
        <v>2021</v>
      </c>
      <c r="B8" s="164" t="s">
        <v>223</v>
      </c>
      <c r="C8" s="164" t="s">
        <v>224</v>
      </c>
      <c r="D8" s="164" t="s">
        <v>225</v>
      </c>
      <c r="E8" s="165">
        <v>14000000</v>
      </c>
      <c r="F8" s="165" t="s">
        <v>226</v>
      </c>
      <c r="G8" s="165" t="s">
        <v>227</v>
      </c>
      <c r="H8" s="165">
        <v>12</v>
      </c>
    </row>
    <row r="9" spans="1:8" ht="26" x14ac:dyDescent="0.3">
      <c r="A9" s="166">
        <v>2021</v>
      </c>
      <c r="B9" s="166" t="s">
        <v>223</v>
      </c>
      <c r="C9" s="166" t="s">
        <v>228</v>
      </c>
      <c r="D9" s="166" t="s">
        <v>229</v>
      </c>
      <c r="E9" s="167">
        <v>15000000</v>
      </c>
      <c r="F9" s="167" t="s">
        <v>226</v>
      </c>
      <c r="G9" s="168" t="s">
        <v>236</v>
      </c>
      <c r="H9" s="165">
        <v>12</v>
      </c>
    </row>
    <row r="10" spans="1:8" x14ac:dyDescent="0.3">
      <c r="A10" s="164">
        <v>2021</v>
      </c>
      <c r="B10" s="164" t="s">
        <v>223</v>
      </c>
      <c r="C10" s="164" t="s">
        <v>230</v>
      </c>
      <c r="D10" s="164" t="s">
        <v>231</v>
      </c>
      <c r="E10" s="165">
        <v>77646000</v>
      </c>
      <c r="F10" s="165" t="s">
        <v>234</v>
      </c>
      <c r="G10" s="165" t="s">
        <v>232</v>
      </c>
      <c r="H10" s="165">
        <v>12</v>
      </c>
    </row>
    <row r="11" spans="1:8" x14ac:dyDescent="0.3">
      <c r="A11" s="169" t="s">
        <v>233</v>
      </c>
      <c r="B11" s="169"/>
      <c r="C11" s="169"/>
      <c r="D11" s="169"/>
      <c r="E11" s="170">
        <f>SUM(E8:E10)</f>
        <v>106646000</v>
      </c>
      <c r="F11" s="170"/>
      <c r="G11" s="170"/>
      <c r="H11" s="170"/>
    </row>
    <row r="12" spans="1:8" x14ac:dyDescent="0.3">
      <c r="A12" s="162"/>
      <c r="B12" s="162"/>
      <c r="C12" s="162"/>
      <c r="D12" s="162"/>
      <c r="E12" s="162"/>
      <c r="F12" s="162"/>
      <c r="G12" s="162"/>
      <c r="H12" s="162"/>
    </row>
    <row r="16" spans="1:8" ht="14.5" x14ac:dyDescent="0.35">
      <c r="D16" s="160"/>
    </row>
  </sheetData>
  <sheetProtection algorithmName="SHA-512" hashValue="Vb3Ib7Cew9foRmTDLU+/hggp5sCEduYxqQgIEBmZaDEH682c18s+gi9nOhkOINt7u6S3QA4vg3ZM3wxR1gY87A==" saltValue="+o3xsnKSp3QMUYqN6kTOiQ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9"/>
  <dimension ref="A5:C21"/>
  <sheetViews>
    <sheetView workbookViewId="0">
      <selection activeCell="G12" sqref="G12:G13"/>
    </sheetView>
  </sheetViews>
  <sheetFormatPr baseColWidth="10" defaultColWidth="11.453125" defaultRowHeight="14.5" x14ac:dyDescent="0.35"/>
  <cols>
    <col min="1" max="1" width="22.1796875" style="16" customWidth="1"/>
    <col min="2" max="2" width="30.26953125" style="16" customWidth="1"/>
    <col min="3" max="3" width="19.453125" style="16" customWidth="1"/>
    <col min="4" max="16384" width="11.453125" style="16"/>
  </cols>
  <sheetData>
    <row r="5" spans="1:3" x14ac:dyDescent="0.35">
      <c r="A5" s="14" t="s">
        <v>111</v>
      </c>
      <c r="C5" s="14"/>
    </row>
    <row r="8" spans="1:3" ht="30" customHeight="1" x14ac:dyDescent="0.35">
      <c r="A8" s="24" t="s">
        <v>90</v>
      </c>
      <c r="B8" s="24" t="s">
        <v>130</v>
      </c>
      <c r="C8" s="24" t="s">
        <v>131</v>
      </c>
    </row>
    <row r="9" spans="1:3" x14ac:dyDescent="0.35">
      <c r="A9" s="63"/>
      <c r="B9" s="63"/>
      <c r="C9" s="64"/>
    </row>
    <row r="10" spans="1:3" x14ac:dyDescent="0.35">
      <c r="A10" s="22"/>
      <c r="B10" s="22"/>
      <c r="C10" s="48"/>
    </row>
    <row r="11" spans="1:3" x14ac:dyDescent="0.35">
      <c r="A11" s="22"/>
      <c r="B11" s="22"/>
      <c r="C11" s="48"/>
    </row>
    <row r="12" spans="1:3" x14ac:dyDescent="0.35">
      <c r="A12" s="22"/>
      <c r="B12" s="22"/>
      <c r="C12" s="48"/>
    </row>
    <row r="13" spans="1:3" x14ac:dyDescent="0.35">
      <c r="A13" s="22"/>
      <c r="B13" s="22"/>
      <c r="C13" s="48"/>
    </row>
    <row r="14" spans="1:3" x14ac:dyDescent="0.35">
      <c r="A14" s="22"/>
      <c r="B14" s="22"/>
      <c r="C14" s="48"/>
    </row>
    <row r="15" spans="1:3" x14ac:dyDescent="0.35">
      <c r="A15" s="22"/>
      <c r="B15" s="22"/>
      <c r="C15" s="48"/>
    </row>
    <row r="16" spans="1:3" x14ac:dyDescent="0.35">
      <c r="A16" s="22"/>
      <c r="B16" s="22"/>
      <c r="C16" s="22"/>
    </row>
    <row r="17" spans="1:3" x14ac:dyDescent="0.35">
      <c r="A17" s="22"/>
      <c r="B17" s="62"/>
      <c r="C17" s="22"/>
    </row>
    <row r="18" spans="1:3" x14ac:dyDescent="0.35">
      <c r="A18" s="62" t="s">
        <v>91</v>
      </c>
      <c r="B18" s="62" t="s">
        <v>113</v>
      </c>
      <c r="C18" s="22"/>
    </row>
    <row r="19" spans="1:3" x14ac:dyDescent="0.35">
      <c r="A19" s="22"/>
      <c r="B19" s="22"/>
      <c r="C19" s="22"/>
    </row>
    <row r="20" spans="1:3" x14ac:dyDescent="0.35">
      <c r="A20" s="22"/>
      <c r="B20" s="22"/>
      <c r="C20" s="22"/>
    </row>
    <row r="21" spans="1:3" x14ac:dyDescent="0.35">
      <c r="A21" s="23"/>
      <c r="B21" s="23"/>
      <c r="C21" s="2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0"/>
  <dimension ref="A1:G14"/>
  <sheetViews>
    <sheetView zoomScaleNormal="100" workbookViewId="0">
      <selection activeCell="G14" sqref="G14"/>
    </sheetView>
  </sheetViews>
  <sheetFormatPr baseColWidth="10" defaultColWidth="11.453125" defaultRowHeight="14.5" x14ac:dyDescent="0.35"/>
  <cols>
    <col min="1" max="1" width="28" style="16" customWidth="1"/>
    <col min="2" max="2" width="15.26953125" style="68" customWidth="1"/>
    <col min="3" max="3" width="11.453125" style="16"/>
    <col min="4" max="4" width="13.453125" style="16" bestFit="1" customWidth="1"/>
    <col min="5" max="16384" width="11.453125" style="16"/>
  </cols>
  <sheetData>
    <row r="1" spans="1:7" x14ac:dyDescent="0.35">
      <c r="B1" s="14"/>
      <c r="E1" s="61"/>
      <c r="F1" s="61"/>
      <c r="G1" s="29"/>
    </row>
    <row r="2" spans="1:7" x14ac:dyDescent="0.35">
      <c r="B2" s="14"/>
      <c r="E2" s="61"/>
      <c r="F2" s="61"/>
      <c r="G2" s="29"/>
    </row>
    <row r="3" spans="1:7" x14ac:dyDescent="0.35">
      <c r="B3" s="14"/>
      <c r="D3" s="14"/>
      <c r="E3" s="14"/>
      <c r="F3" s="61"/>
      <c r="G3" s="29"/>
    </row>
    <row r="4" spans="1:7" x14ac:dyDescent="0.35">
      <c r="A4" s="14"/>
      <c r="B4" s="16"/>
      <c r="C4" s="14"/>
    </row>
    <row r="5" spans="1:7" x14ac:dyDescent="0.35">
      <c r="A5" s="175" t="s">
        <v>116</v>
      </c>
      <c r="B5" s="175"/>
    </row>
    <row r="8" spans="1:7" ht="30.75" customHeight="1" x14ac:dyDescent="0.35">
      <c r="A8" s="24" t="s">
        <v>117</v>
      </c>
      <c r="B8" s="24" t="s">
        <v>118</v>
      </c>
    </row>
    <row r="9" spans="1:7" x14ac:dyDescent="0.35">
      <c r="A9" s="63"/>
      <c r="B9" s="64"/>
    </row>
    <row r="10" spans="1:7" x14ac:dyDescent="0.35">
      <c r="A10" s="22"/>
      <c r="B10" s="48"/>
    </row>
    <row r="11" spans="1:7" x14ac:dyDescent="0.35">
      <c r="A11" s="22"/>
      <c r="B11" s="48"/>
      <c r="D11" s="68"/>
      <c r="E11" s="69"/>
    </row>
    <row r="12" spans="1:7" x14ac:dyDescent="0.35">
      <c r="A12" s="22"/>
      <c r="B12" s="48"/>
    </row>
    <row r="13" spans="1:7" x14ac:dyDescent="0.35">
      <c r="A13" s="23"/>
      <c r="B13" s="49"/>
    </row>
    <row r="14" spans="1:7" x14ac:dyDescent="0.35">
      <c r="B14" s="70">
        <f>SUM(B9:B13)</f>
        <v>0</v>
      </c>
    </row>
  </sheetData>
  <mergeCells count="1">
    <mergeCell ref="A5:B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11"/>
  <dimension ref="B1:W1425"/>
  <sheetViews>
    <sheetView workbookViewId="0">
      <selection activeCell="F18" sqref="F18"/>
    </sheetView>
  </sheetViews>
  <sheetFormatPr baseColWidth="10" defaultColWidth="7.26953125" defaultRowHeight="15.5" outlineLevelRow="1" outlineLevelCol="1" x14ac:dyDescent="0.35"/>
  <cols>
    <col min="1" max="2" width="2.54296875" style="90" customWidth="1"/>
    <col min="3" max="3" width="64.26953125" style="90" bestFit="1" customWidth="1"/>
    <col min="4" max="4" width="2.54296875" style="90" customWidth="1"/>
    <col min="5" max="5" width="18.26953125" style="90" customWidth="1"/>
    <col min="6" max="6" width="2.54296875" style="90" customWidth="1"/>
    <col min="7" max="7" width="16.54296875" style="90" customWidth="1"/>
    <col min="8" max="8" width="7" style="90" customWidth="1"/>
    <col min="9" max="9" width="2.54296875" style="90" customWidth="1"/>
    <col min="10" max="10" width="14.7265625" style="90" hidden="1" customWidth="1" outlineLevel="1"/>
    <col min="11" max="11" width="24" style="90" hidden="1" customWidth="1" outlineLevel="1"/>
    <col min="12" max="12" width="14.1796875" style="90" hidden="1" customWidth="1" outlineLevel="1"/>
    <col min="13" max="13" width="17.54296875" style="90" hidden="1" customWidth="1" outlineLevel="1"/>
    <col min="14" max="14" width="9.81640625" style="90" hidden="1" customWidth="1" outlineLevel="1"/>
    <col min="15" max="15" width="26.7265625" style="90" hidden="1" customWidth="1" outlineLevel="1"/>
    <col min="16" max="16" width="16.26953125" style="90" hidden="1" customWidth="1" outlineLevel="1"/>
    <col min="17" max="17" width="18.7265625" style="90" hidden="1" customWidth="1" outlineLevel="1"/>
    <col min="18" max="18" width="14.81640625" style="90" hidden="1" customWidth="1" outlineLevel="1"/>
    <col min="19" max="19" width="14.453125" style="90" hidden="1" customWidth="1" collapsed="1"/>
    <col min="20" max="20" width="20" style="90" hidden="1" customWidth="1"/>
    <col min="21" max="21" width="7.26953125" style="90" hidden="1" customWidth="1"/>
    <col min="22" max="22" width="14" style="90" hidden="1" customWidth="1"/>
    <col min="23" max="23" width="7.26953125" style="90" hidden="1" customWidth="1"/>
    <col min="24" max="16384" width="7.26953125" style="90"/>
  </cols>
  <sheetData>
    <row r="1" spans="2:22" s="75" customFormat="1" ht="15" customHeight="1" x14ac:dyDescent="0.35">
      <c r="B1" s="177"/>
      <c r="C1" s="177"/>
      <c r="D1" s="177"/>
      <c r="E1" s="177"/>
      <c r="F1" s="177"/>
      <c r="G1" s="177"/>
      <c r="H1" s="177"/>
      <c r="L1" s="176" t="s">
        <v>133</v>
      </c>
      <c r="M1" s="176"/>
      <c r="N1" s="176"/>
      <c r="P1" s="76">
        <v>1</v>
      </c>
      <c r="Q1" s="77">
        <f>VLOOKUP(P1,L6:N3002,2,0)</f>
        <v>1838254332</v>
      </c>
      <c r="R1" s="78"/>
      <c r="S1" s="76">
        <v>1</v>
      </c>
      <c r="T1" s="77">
        <f>VLOOKUP(S1,L6:N3002,2,0)</f>
        <v>1838254332</v>
      </c>
    </row>
    <row r="2" spans="2:22" s="75" customFormat="1" ht="15" customHeight="1" x14ac:dyDescent="0.35">
      <c r="B2" s="177"/>
      <c r="C2" s="177"/>
      <c r="D2" s="177"/>
      <c r="E2" s="177"/>
      <c r="F2" s="177"/>
      <c r="G2" s="177"/>
      <c r="H2" s="177"/>
      <c r="L2" s="79"/>
      <c r="M2" s="79"/>
      <c r="N2" s="79">
        <v>1000000</v>
      </c>
      <c r="P2" s="76">
        <v>2</v>
      </c>
      <c r="Q2" s="77">
        <f>VLOOKUP(P2,L6:N3003,2,0)</f>
        <v>1338265987</v>
      </c>
      <c r="R2" s="78"/>
      <c r="S2" s="76">
        <v>2</v>
      </c>
      <c r="T2" s="77">
        <f t="shared" ref="T2:T9" si="0">VLOOKUP(S2,L7:N3003,2,0)</f>
        <v>1338265987</v>
      </c>
    </row>
    <row r="3" spans="2:22" s="75" customFormat="1" ht="15" customHeight="1" x14ac:dyDescent="0.35">
      <c r="B3" s="178"/>
      <c r="C3" s="178"/>
      <c r="D3" s="178"/>
      <c r="E3" s="178"/>
      <c r="F3" s="178"/>
      <c r="G3" s="178"/>
      <c r="H3" s="178"/>
      <c r="L3" s="79"/>
      <c r="M3" s="79"/>
      <c r="N3" s="79"/>
      <c r="P3" s="76">
        <v>3</v>
      </c>
      <c r="Q3" s="77">
        <f>VLOOKUP(P3,L6:N3004,2,0)</f>
        <v>613073186</v>
      </c>
      <c r="R3" s="80">
        <f>+Q1-Q2-Q3</f>
        <v>-113084841</v>
      </c>
      <c r="S3" s="76">
        <v>3</v>
      </c>
      <c r="T3" s="77">
        <f t="shared" si="0"/>
        <v>613073186</v>
      </c>
      <c r="V3" s="81">
        <f>+T1-T2-T3</f>
        <v>-113084841</v>
      </c>
    </row>
    <row r="4" spans="2:22" s="75" customFormat="1" ht="15" customHeight="1" x14ac:dyDescent="0.35">
      <c r="B4" s="179"/>
      <c r="C4" s="179"/>
      <c r="D4" s="179"/>
      <c r="E4" s="179"/>
      <c r="F4" s="179"/>
      <c r="G4" s="179"/>
      <c r="H4" s="179"/>
      <c r="L4" s="79"/>
      <c r="M4" s="79"/>
      <c r="N4" s="79"/>
      <c r="P4" s="82">
        <v>4</v>
      </c>
      <c r="Q4" s="77">
        <f>VLOOKUP(P4,L6:N3005,2,0)</f>
        <v>2579635024</v>
      </c>
      <c r="R4" s="83"/>
      <c r="S4" s="82">
        <v>4</v>
      </c>
      <c r="T4" s="77">
        <f t="shared" si="0"/>
        <v>2579635024</v>
      </c>
    </row>
    <row r="5" spans="2:22" s="75" customFormat="1" ht="15" customHeight="1" x14ac:dyDescent="0.35">
      <c r="B5" s="84"/>
      <c r="C5" s="84"/>
      <c r="D5" s="84"/>
      <c r="E5" s="84"/>
      <c r="F5" s="84"/>
      <c r="G5" s="84"/>
      <c r="H5" s="84"/>
      <c r="L5" s="176" t="s">
        <v>134</v>
      </c>
      <c r="M5" s="176"/>
      <c r="N5" s="85" t="s">
        <v>135</v>
      </c>
      <c r="P5" s="82">
        <v>5</v>
      </c>
      <c r="Q5" s="77">
        <f>VLOOKUP(P5,L6:N3006,2,0)</f>
        <v>1591308782</v>
      </c>
      <c r="R5" s="86">
        <f>+Q4-Q5-Q6</f>
        <v>-113084841</v>
      </c>
      <c r="S5" s="82">
        <v>5</v>
      </c>
      <c r="T5" s="77">
        <f t="shared" si="0"/>
        <v>1591308782</v>
      </c>
    </row>
    <row r="6" spans="2:22" ht="15" customHeight="1" x14ac:dyDescent="0.35">
      <c r="B6" s="87"/>
      <c r="C6" s="88"/>
      <c r="D6" s="88"/>
      <c r="E6" s="88"/>
      <c r="F6" s="88"/>
      <c r="G6" s="88"/>
      <c r="H6" s="89"/>
      <c r="L6" s="91">
        <v>1</v>
      </c>
      <c r="M6" s="92">
        <v>1838254332</v>
      </c>
      <c r="N6" s="92">
        <f>+M6/$N$2</f>
        <v>1838.254332</v>
      </c>
      <c r="P6" s="93">
        <v>6</v>
      </c>
      <c r="Q6" s="77">
        <f>VLOOKUP(P6,L7:N3007,2,0)</f>
        <v>1101411083</v>
      </c>
      <c r="S6" s="93">
        <v>6</v>
      </c>
      <c r="T6" s="77">
        <f t="shared" si="0"/>
        <v>1101411083</v>
      </c>
      <c r="V6" s="94">
        <f>+T4-T5-T6</f>
        <v>-113084841</v>
      </c>
    </row>
    <row r="7" spans="2:22" s="79" customFormat="1" ht="15" customHeight="1" x14ac:dyDescent="0.35">
      <c r="B7" s="95"/>
      <c r="C7" s="96"/>
      <c r="D7" s="96"/>
      <c r="E7" s="96"/>
      <c r="F7" s="96"/>
      <c r="G7" s="96"/>
      <c r="H7" s="97"/>
      <c r="L7" s="91">
        <v>11</v>
      </c>
      <c r="M7" s="92">
        <v>620646411</v>
      </c>
      <c r="N7" s="92">
        <f t="shared" ref="N7:N71" si="1">+M7/$N$2</f>
        <v>620.64641099999994</v>
      </c>
      <c r="P7" s="93">
        <v>54</v>
      </c>
      <c r="Q7" s="77">
        <f>VLOOKUP(P7,L6:N3007,2,0)</f>
        <v>0</v>
      </c>
      <c r="R7" s="93"/>
      <c r="S7" s="93">
        <v>54</v>
      </c>
      <c r="T7" s="77">
        <f t="shared" si="0"/>
        <v>0</v>
      </c>
    </row>
    <row r="8" spans="2:22" s="93" customFormat="1" ht="15" customHeight="1" outlineLevel="1" x14ac:dyDescent="0.35">
      <c r="B8" s="98"/>
      <c r="C8" s="99"/>
      <c r="D8" s="100"/>
      <c r="E8" s="101"/>
      <c r="F8" s="100"/>
      <c r="G8" s="100"/>
      <c r="H8" s="102"/>
      <c r="L8" s="91">
        <v>1105</v>
      </c>
      <c r="M8" s="92">
        <v>3310552</v>
      </c>
      <c r="N8" s="92">
        <f t="shared" si="1"/>
        <v>3.3105519999999999</v>
      </c>
      <c r="P8" s="90">
        <v>31</v>
      </c>
      <c r="Q8" s="77">
        <f>VLOOKUP(P8,L7:N3008,2,0)</f>
        <v>2000000</v>
      </c>
      <c r="R8" s="90"/>
      <c r="S8" s="90">
        <v>31</v>
      </c>
      <c r="T8" s="77">
        <f t="shared" si="0"/>
        <v>2000000</v>
      </c>
    </row>
    <row r="9" spans="2:22" ht="15" customHeight="1" outlineLevel="1" x14ac:dyDescent="0.35">
      <c r="B9" s="95"/>
      <c r="C9" s="103"/>
      <c r="D9" s="96"/>
      <c r="E9" s="96"/>
      <c r="F9" s="96"/>
      <c r="G9" s="96"/>
      <c r="H9" s="97"/>
      <c r="L9" s="91">
        <v>110505</v>
      </c>
      <c r="M9" s="92">
        <v>0</v>
      </c>
      <c r="N9" s="92">
        <f t="shared" si="1"/>
        <v>0</v>
      </c>
      <c r="Q9" s="93" t="s">
        <v>136</v>
      </c>
      <c r="R9" s="94">
        <f>+R3+Q7</f>
        <v>-113084841</v>
      </c>
      <c r="S9" s="90">
        <v>3305</v>
      </c>
      <c r="T9" s="77" t="e">
        <f t="shared" si="0"/>
        <v>#N/A</v>
      </c>
    </row>
    <row r="10" spans="2:22" ht="15" customHeight="1" outlineLevel="1" x14ac:dyDescent="0.35">
      <c r="B10" s="95"/>
      <c r="C10" s="104"/>
      <c r="D10" s="105"/>
      <c r="E10" s="106"/>
      <c r="F10" s="107"/>
      <c r="G10" s="107"/>
      <c r="H10" s="97"/>
      <c r="L10" s="91">
        <v>11050501</v>
      </c>
      <c r="M10" s="92">
        <v>0</v>
      </c>
      <c r="N10" s="92">
        <f t="shared" si="1"/>
        <v>0</v>
      </c>
      <c r="P10" s="108">
        <v>3315300401</v>
      </c>
      <c r="Q10" s="108" t="s">
        <v>137</v>
      </c>
      <c r="R10" s="80">
        <f>VLOOKUP(P10,L:N,2,0)</f>
        <v>775578210</v>
      </c>
    </row>
    <row r="11" spans="2:22" ht="15" customHeight="1" x14ac:dyDescent="0.35">
      <c r="B11" s="95"/>
      <c r="C11" s="104"/>
      <c r="D11" s="105"/>
      <c r="E11" s="107"/>
      <c r="F11" s="107"/>
      <c r="G11" s="107"/>
      <c r="H11" s="97"/>
      <c r="L11" s="91">
        <v>1105050101</v>
      </c>
      <c r="M11" s="92">
        <v>0</v>
      </c>
      <c r="N11" s="92">
        <f t="shared" si="1"/>
        <v>0</v>
      </c>
      <c r="P11" s="108">
        <v>3315300402</v>
      </c>
      <c r="Q11" s="108" t="s">
        <v>138</v>
      </c>
      <c r="R11" s="80">
        <f>VLOOKUP(P11,L:N,2,0)</f>
        <v>622847282</v>
      </c>
    </row>
    <row r="12" spans="2:22" s="93" customFormat="1" ht="15" customHeight="1" x14ac:dyDescent="0.35">
      <c r="B12" s="98"/>
      <c r="C12" s="99"/>
      <c r="D12" s="109"/>
      <c r="E12" s="101"/>
      <c r="F12" s="110"/>
      <c r="G12" s="110"/>
      <c r="H12" s="102"/>
      <c r="L12" s="91">
        <v>110510</v>
      </c>
      <c r="M12" s="92">
        <v>1900000</v>
      </c>
      <c r="N12" s="92">
        <f t="shared" si="1"/>
        <v>1.9</v>
      </c>
      <c r="P12" s="108">
        <v>3710010101</v>
      </c>
      <c r="Q12" s="108" t="s">
        <v>139</v>
      </c>
      <c r="R12" s="80">
        <f>VLOOKUP(P12,L:N,2,0)</f>
        <v>-786316654</v>
      </c>
      <c r="S12" s="75"/>
    </row>
    <row r="13" spans="2:22" ht="15" customHeight="1" x14ac:dyDescent="0.35">
      <c r="B13" s="95"/>
      <c r="C13" s="104"/>
      <c r="D13" s="105"/>
      <c r="E13" s="107"/>
      <c r="F13" s="107"/>
      <c r="G13" s="107"/>
      <c r="H13" s="97"/>
      <c r="L13" s="91">
        <v>11051001</v>
      </c>
      <c r="M13" s="92">
        <v>1900000</v>
      </c>
      <c r="N13" s="92">
        <f t="shared" si="1"/>
        <v>1.9</v>
      </c>
      <c r="Q13" s="93"/>
      <c r="R13" s="80"/>
    </row>
    <row r="14" spans="2:22" ht="14.25" hidden="1" customHeight="1" outlineLevel="1" x14ac:dyDescent="0.35">
      <c r="B14" s="95"/>
      <c r="C14" s="104"/>
      <c r="D14" s="105"/>
      <c r="E14" s="111"/>
      <c r="F14" s="107"/>
      <c r="G14" s="107"/>
      <c r="H14" s="97"/>
      <c r="L14" s="91">
        <v>1105100101</v>
      </c>
      <c r="M14" s="92">
        <v>1900000</v>
      </c>
      <c r="N14" s="92">
        <f t="shared" si="1"/>
        <v>1.9</v>
      </c>
      <c r="Q14" s="79"/>
      <c r="R14" s="112"/>
      <c r="S14" s="79"/>
    </row>
    <row r="15" spans="2:22" ht="14.25" hidden="1" customHeight="1" outlineLevel="1" x14ac:dyDescent="0.35">
      <c r="B15" s="95"/>
      <c r="C15" s="104"/>
      <c r="D15" s="105"/>
      <c r="E15" s="111"/>
      <c r="F15" s="107"/>
      <c r="G15" s="107"/>
      <c r="H15" s="97"/>
      <c r="L15" s="91">
        <v>110515</v>
      </c>
      <c r="M15" s="92">
        <v>1410552</v>
      </c>
      <c r="N15" s="92"/>
      <c r="Q15" s="79"/>
      <c r="R15" s="79"/>
      <c r="S15" s="79"/>
    </row>
    <row r="16" spans="2:22" ht="15" customHeight="1" collapsed="1" thickBot="1" x14ac:dyDescent="0.4">
      <c r="B16" s="95"/>
      <c r="C16" s="104"/>
      <c r="D16" s="105"/>
      <c r="E16" s="111"/>
      <c r="F16" s="107"/>
      <c r="G16" s="107"/>
      <c r="H16" s="97"/>
      <c r="K16" s="113"/>
      <c r="L16" s="91">
        <v>11051501</v>
      </c>
      <c r="M16" s="92">
        <v>1410552</v>
      </c>
      <c r="N16" s="92">
        <f t="shared" si="1"/>
        <v>1.410552</v>
      </c>
      <c r="Q16" s="93"/>
      <c r="R16" s="93"/>
      <c r="S16" s="93"/>
    </row>
    <row r="17" spans="2:19" ht="15" hidden="1" customHeight="1" outlineLevel="1" x14ac:dyDescent="0.35">
      <c r="B17" s="95"/>
      <c r="C17" s="104"/>
      <c r="D17" s="105"/>
      <c r="E17" s="111"/>
      <c r="F17" s="107"/>
      <c r="G17" s="107"/>
      <c r="H17" s="97"/>
      <c r="K17" s="113"/>
      <c r="L17" s="91">
        <v>1105150101</v>
      </c>
      <c r="M17" s="92">
        <v>1410552</v>
      </c>
      <c r="N17" s="92">
        <f t="shared" si="1"/>
        <v>1.410552</v>
      </c>
      <c r="P17" s="114" t="s">
        <v>140</v>
      </c>
      <c r="Q17" s="115">
        <f>+Q8</f>
        <v>2000000</v>
      </c>
      <c r="R17" s="93"/>
      <c r="S17" s="93"/>
    </row>
    <row r="18" spans="2:19" ht="15" customHeight="1" collapsed="1" x14ac:dyDescent="0.35">
      <c r="B18" s="95"/>
      <c r="C18" s="104"/>
      <c r="D18" s="105"/>
      <c r="E18" s="107"/>
      <c r="F18" s="107"/>
      <c r="G18" s="107"/>
      <c r="H18" s="97"/>
      <c r="L18" s="91">
        <v>1110</v>
      </c>
      <c r="M18" s="92">
        <v>515298</v>
      </c>
      <c r="N18" s="92">
        <f t="shared" si="1"/>
        <v>0.51529800000000003</v>
      </c>
      <c r="P18" s="116">
        <v>0.5</v>
      </c>
      <c r="Q18" s="117">
        <f>+Q17*P18</f>
        <v>1000000</v>
      </c>
    </row>
    <row r="19" spans="2:19" s="93" customFormat="1" ht="15" customHeight="1" thickBot="1" x14ac:dyDescent="0.4">
      <c r="B19" s="98"/>
      <c r="C19" s="118"/>
      <c r="D19" s="100"/>
      <c r="E19" s="119"/>
      <c r="F19" s="110"/>
      <c r="G19" s="110"/>
      <c r="H19" s="102"/>
      <c r="J19" s="120"/>
      <c r="L19" s="91">
        <v>111005</v>
      </c>
      <c r="M19" s="92">
        <v>515298</v>
      </c>
      <c r="N19" s="92">
        <f t="shared" si="1"/>
        <v>0.51529800000000003</v>
      </c>
      <c r="P19" s="121" t="s">
        <v>141</v>
      </c>
      <c r="Q19" s="122"/>
      <c r="R19" s="90"/>
      <c r="S19" s="90"/>
    </row>
    <row r="20" spans="2:19" ht="15" customHeight="1" thickTop="1" thickBot="1" x14ac:dyDescent="0.4">
      <c r="B20" s="95"/>
      <c r="C20" s="104"/>
      <c r="D20" s="105"/>
      <c r="E20" s="107"/>
      <c r="F20" s="107"/>
      <c r="G20" s="107"/>
      <c r="H20" s="97"/>
      <c r="L20" s="91">
        <v>11100501</v>
      </c>
      <c r="M20" s="92">
        <v>515298</v>
      </c>
      <c r="N20" s="92">
        <f t="shared" si="1"/>
        <v>0.51529800000000003</v>
      </c>
      <c r="P20" s="123" t="s">
        <v>142</v>
      </c>
      <c r="Q20" s="124">
        <f>+Q18-Q19</f>
        <v>1000000</v>
      </c>
    </row>
    <row r="21" spans="2:19" ht="15" customHeight="1" x14ac:dyDescent="0.35">
      <c r="B21" s="95"/>
      <c r="C21" s="125"/>
      <c r="D21" s="105"/>
      <c r="E21" s="107"/>
      <c r="F21" s="105"/>
      <c r="G21" s="126"/>
      <c r="H21" s="97"/>
      <c r="J21" s="113"/>
      <c r="L21" s="91">
        <v>1110050151</v>
      </c>
      <c r="M21" s="92">
        <v>515298</v>
      </c>
      <c r="N21" s="92">
        <f t="shared" si="1"/>
        <v>0.51529800000000003</v>
      </c>
      <c r="S21" s="93"/>
    </row>
    <row r="22" spans="2:19" ht="15" customHeight="1" x14ac:dyDescent="0.35">
      <c r="B22" s="95"/>
      <c r="C22" s="127"/>
      <c r="D22" s="105"/>
      <c r="E22" s="107"/>
      <c r="F22" s="105"/>
      <c r="G22" s="106"/>
      <c r="H22" s="97"/>
      <c r="J22" s="128">
        <v>0</v>
      </c>
      <c r="K22" s="90" t="s">
        <v>143</v>
      </c>
      <c r="L22" s="91">
        <v>1120</v>
      </c>
      <c r="M22" s="92">
        <v>616820561</v>
      </c>
      <c r="N22" s="92">
        <f t="shared" si="1"/>
        <v>616.820561</v>
      </c>
    </row>
    <row r="23" spans="2:19" ht="15" hidden="1" customHeight="1" outlineLevel="1" x14ac:dyDescent="0.35">
      <c r="B23" s="95"/>
      <c r="C23" s="125"/>
      <c r="D23" s="96"/>
      <c r="E23" s="107"/>
      <c r="F23" s="105"/>
      <c r="G23" s="129"/>
      <c r="H23" s="97"/>
      <c r="J23" s="113"/>
      <c r="L23" s="91">
        <v>112005</v>
      </c>
      <c r="M23" s="92">
        <v>616820561</v>
      </c>
      <c r="N23" s="92">
        <f t="shared" si="1"/>
        <v>616.820561</v>
      </c>
    </row>
    <row r="24" spans="2:19" ht="15" customHeight="1" collapsed="1" x14ac:dyDescent="0.35">
      <c r="B24" s="95"/>
      <c r="C24" s="103"/>
      <c r="D24" s="96"/>
      <c r="E24" s="107"/>
      <c r="F24" s="107"/>
      <c r="G24" s="107"/>
      <c r="H24" s="97"/>
      <c r="J24" s="113">
        <v>301962</v>
      </c>
      <c r="K24" s="90" t="s">
        <v>144</v>
      </c>
      <c r="L24" s="91">
        <v>11200501</v>
      </c>
      <c r="M24" s="92">
        <v>616820561</v>
      </c>
      <c r="N24" s="92">
        <f t="shared" si="1"/>
        <v>616.820561</v>
      </c>
    </row>
    <row r="25" spans="2:19" s="93" customFormat="1" ht="15" customHeight="1" thickBot="1" x14ac:dyDescent="0.4">
      <c r="B25" s="98"/>
      <c r="C25" s="130"/>
      <c r="D25" s="100"/>
      <c r="E25" s="131"/>
      <c r="F25" s="110"/>
      <c r="G25" s="131"/>
      <c r="H25" s="102"/>
      <c r="J25" s="132">
        <f>+J22/J24</f>
        <v>0</v>
      </c>
      <c r="K25" s="93" t="s">
        <v>145</v>
      </c>
      <c r="L25" s="91">
        <v>1120050151</v>
      </c>
      <c r="M25" s="92">
        <v>616820561</v>
      </c>
      <c r="N25" s="92">
        <f t="shared" si="1"/>
        <v>616.820561</v>
      </c>
      <c r="P25" s="90"/>
      <c r="Q25" s="90"/>
      <c r="R25" s="90"/>
      <c r="S25" s="90"/>
    </row>
    <row r="26" spans="2:19" ht="15" customHeight="1" thickTop="1" x14ac:dyDescent="0.35">
      <c r="B26" s="95"/>
      <c r="C26" s="96"/>
      <c r="D26" s="96"/>
      <c r="E26" s="107"/>
      <c r="F26" s="107"/>
      <c r="G26" s="107"/>
      <c r="H26" s="97"/>
      <c r="J26" s="113"/>
      <c r="L26" s="91">
        <v>12</v>
      </c>
      <c r="M26" s="92">
        <v>663262371</v>
      </c>
      <c r="N26" s="92">
        <f t="shared" si="1"/>
        <v>663.26237100000003</v>
      </c>
    </row>
    <row r="27" spans="2:19" ht="15" customHeight="1" x14ac:dyDescent="0.35">
      <c r="B27" s="133"/>
      <c r="C27" s="134"/>
      <c r="D27" s="135"/>
      <c r="E27" s="136"/>
      <c r="F27" s="136"/>
      <c r="G27" s="136"/>
      <c r="H27" s="137"/>
      <c r="J27" s="113"/>
      <c r="L27" s="91">
        <v>1225</v>
      </c>
      <c r="M27" s="92">
        <v>248384879</v>
      </c>
      <c r="N27" s="92">
        <f t="shared" si="1"/>
        <v>248.38487900000001</v>
      </c>
    </row>
    <row r="28" spans="2:19" ht="15" customHeight="1" x14ac:dyDescent="0.35">
      <c r="B28" s="79"/>
      <c r="C28" s="79"/>
      <c r="D28" s="79"/>
      <c r="E28" s="79"/>
      <c r="F28" s="79"/>
      <c r="G28" s="79"/>
      <c r="H28" s="79"/>
      <c r="L28" s="91">
        <v>122505</v>
      </c>
      <c r="M28" s="92">
        <v>248384879</v>
      </c>
      <c r="N28" s="92">
        <f t="shared" si="1"/>
        <v>248.38487900000001</v>
      </c>
    </row>
    <row r="29" spans="2:19" ht="15" customHeight="1" x14ac:dyDescent="0.35">
      <c r="C29" s="93"/>
      <c r="E29" s="79"/>
      <c r="F29" s="79"/>
      <c r="G29" s="79"/>
      <c r="L29" s="91">
        <v>12250501</v>
      </c>
      <c r="M29" s="92">
        <v>248384879</v>
      </c>
      <c r="N29" s="92">
        <f t="shared" si="1"/>
        <v>248.38487900000001</v>
      </c>
    </row>
    <row r="30" spans="2:19" ht="15" customHeight="1" x14ac:dyDescent="0.35">
      <c r="C30" s="93"/>
      <c r="E30" s="79"/>
      <c r="F30" s="79"/>
      <c r="G30" s="79"/>
      <c r="J30" s="138"/>
      <c r="L30" s="91">
        <v>1225050101</v>
      </c>
      <c r="M30" s="92">
        <v>248384879</v>
      </c>
      <c r="N30" s="92">
        <f t="shared" si="1"/>
        <v>248.38487900000001</v>
      </c>
    </row>
    <row r="31" spans="2:19" ht="15" customHeight="1" x14ac:dyDescent="0.35">
      <c r="E31" s="79"/>
      <c r="F31" s="79"/>
      <c r="G31" s="79"/>
      <c r="L31" s="91">
        <v>1245</v>
      </c>
      <c r="M31" s="92">
        <v>663262371</v>
      </c>
      <c r="N31" s="92">
        <f t="shared" si="1"/>
        <v>663.26237100000003</v>
      </c>
    </row>
    <row r="32" spans="2:19" ht="15" customHeight="1" x14ac:dyDescent="0.35">
      <c r="L32" s="91">
        <v>124505</v>
      </c>
      <c r="M32" s="92">
        <v>663262371</v>
      </c>
      <c r="N32" s="92">
        <f t="shared" si="1"/>
        <v>663.26237100000003</v>
      </c>
    </row>
    <row r="33" spans="11:14" ht="21" customHeight="1" x14ac:dyDescent="0.35">
      <c r="L33" s="91">
        <v>12450501</v>
      </c>
      <c r="M33" s="92">
        <v>663262371</v>
      </c>
      <c r="N33" s="92">
        <f t="shared" si="1"/>
        <v>663.26237100000003</v>
      </c>
    </row>
    <row r="34" spans="11:14" ht="21" customHeight="1" x14ac:dyDescent="0.35">
      <c r="K34" s="139"/>
      <c r="L34" s="91">
        <v>1245050101</v>
      </c>
      <c r="M34" s="92">
        <v>663262371</v>
      </c>
      <c r="N34" s="92">
        <f t="shared" si="1"/>
        <v>663.26237100000003</v>
      </c>
    </row>
    <row r="35" spans="11:14" ht="21" customHeight="1" x14ac:dyDescent="0.35">
      <c r="K35" s="139"/>
      <c r="L35" s="91">
        <v>1299</v>
      </c>
      <c r="M35" s="92">
        <v>-248384879</v>
      </c>
      <c r="N35" s="92">
        <f t="shared" si="1"/>
        <v>-248.38487900000001</v>
      </c>
    </row>
    <row r="36" spans="11:14" ht="21" customHeight="1" x14ac:dyDescent="0.35">
      <c r="K36" s="139"/>
      <c r="L36" s="91">
        <v>129925</v>
      </c>
      <c r="M36" s="92">
        <v>-248384879</v>
      </c>
      <c r="N36" s="92">
        <f t="shared" si="1"/>
        <v>-248.38487900000001</v>
      </c>
    </row>
    <row r="37" spans="11:14" ht="21" customHeight="1" x14ac:dyDescent="0.35">
      <c r="K37" s="139"/>
      <c r="L37" s="91">
        <v>12992505</v>
      </c>
      <c r="M37" s="92">
        <v>-248384879</v>
      </c>
      <c r="N37" s="92">
        <f t="shared" si="1"/>
        <v>-248.38487900000001</v>
      </c>
    </row>
    <row r="38" spans="11:14" ht="21" customHeight="1" x14ac:dyDescent="0.35">
      <c r="K38" s="139"/>
      <c r="L38" s="91">
        <v>1299250501</v>
      </c>
      <c r="M38" s="92">
        <v>-248384879</v>
      </c>
      <c r="N38" s="92">
        <f t="shared" si="1"/>
        <v>-248.38487900000001</v>
      </c>
    </row>
    <row r="39" spans="11:14" ht="21" customHeight="1" x14ac:dyDescent="0.35">
      <c r="K39" s="139"/>
      <c r="L39" s="91">
        <v>13</v>
      </c>
      <c r="M39" s="92">
        <v>188456796</v>
      </c>
      <c r="N39" s="92">
        <f t="shared" si="1"/>
        <v>188.456796</v>
      </c>
    </row>
    <row r="40" spans="11:14" ht="21" customHeight="1" x14ac:dyDescent="0.35">
      <c r="K40" s="139"/>
      <c r="L40" s="91">
        <v>1302</v>
      </c>
      <c r="M40" s="92">
        <v>155502904</v>
      </c>
      <c r="N40" s="92">
        <f t="shared" si="1"/>
        <v>155.502904</v>
      </c>
    </row>
    <row r="41" spans="11:14" ht="21" customHeight="1" x14ac:dyDescent="0.35">
      <c r="K41" s="139"/>
      <c r="L41" s="91">
        <v>130205</v>
      </c>
      <c r="M41" s="92">
        <v>0</v>
      </c>
      <c r="N41" s="92">
        <f t="shared" si="1"/>
        <v>0</v>
      </c>
    </row>
    <row r="42" spans="11:14" ht="21" customHeight="1" x14ac:dyDescent="0.35">
      <c r="K42" s="139"/>
      <c r="L42" s="91">
        <v>13020501</v>
      </c>
      <c r="M42" s="92">
        <v>0</v>
      </c>
      <c r="N42" s="92">
        <f t="shared" si="1"/>
        <v>0</v>
      </c>
    </row>
    <row r="43" spans="11:14" ht="21" customHeight="1" x14ac:dyDescent="0.35">
      <c r="K43" s="139"/>
      <c r="L43" s="91">
        <v>1302050101</v>
      </c>
      <c r="M43" s="92">
        <v>0</v>
      </c>
      <c r="N43" s="92">
        <f t="shared" si="1"/>
        <v>0</v>
      </c>
    </row>
    <row r="44" spans="11:14" ht="21" customHeight="1" x14ac:dyDescent="0.35">
      <c r="K44" s="139"/>
      <c r="L44" s="91">
        <v>130210</v>
      </c>
      <c r="M44" s="92">
        <v>155502904</v>
      </c>
      <c r="N44" s="92">
        <f t="shared" si="1"/>
        <v>155.502904</v>
      </c>
    </row>
    <row r="45" spans="11:14" ht="15" customHeight="1" x14ac:dyDescent="0.35">
      <c r="L45" s="91">
        <v>13021001</v>
      </c>
      <c r="M45" s="92">
        <v>155502904</v>
      </c>
      <c r="N45" s="92">
        <f t="shared" si="1"/>
        <v>155.502904</v>
      </c>
    </row>
    <row r="46" spans="11:14" ht="15" customHeight="1" x14ac:dyDescent="0.35">
      <c r="L46" s="91">
        <v>1302100101</v>
      </c>
      <c r="M46" s="92">
        <v>155502904</v>
      </c>
      <c r="N46" s="92">
        <f t="shared" si="1"/>
        <v>155.502904</v>
      </c>
    </row>
    <row r="47" spans="11:14" ht="15" customHeight="1" x14ac:dyDescent="0.35">
      <c r="L47" s="91">
        <v>130215</v>
      </c>
      <c r="M47" s="92">
        <v>0</v>
      </c>
      <c r="N47" s="92">
        <f t="shared" si="1"/>
        <v>0</v>
      </c>
    </row>
    <row r="48" spans="11:14" ht="15" customHeight="1" x14ac:dyDescent="0.35">
      <c r="L48" s="91">
        <v>13021501</v>
      </c>
      <c r="M48" s="92">
        <v>0</v>
      </c>
      <c r="N48" s="92">
        <f t="shared" si="1"/>
        <v>0</v>
      </c>
    </row>
    <row r="49" spans="12:14" ht="15" customHeight="1" x14ac:dyDescent="0.35">
      <c r="L49" s="91">
        <v>1302150101</v>
      </c>
      <c r="M49" s="92">
        <v>0</v>
      </c>
      <c r="N49" s="92">
        <f t="shared" si="1"/>
        <v>0</v>
      </c>
    </row>
    <row r="50" spans="12:14" ht="15" customHeight="1" x14ac:dyDescent="0.35">
      <c r="L50" s="91">
        <v>130225</v>
      </c>
      <c r="M50" s="92">
        <v>0</v>
      </c>
      <c r="N50" s="92">
        <f t="shared" si="1"/>
        <v>0</v>
      </c>
    </row>
    <row r="51" spans="12:14" ht="15" customHeight="1" x14ac:dyDescent="0.35">
      <c r="L51" s="91">
        <v>13022501</v>
      </c>
      <c r="M51" s="92">
        <v>0</v>
      </c>
      <c r="N51" s="92">
        <f t="shared" si="1"/>
        <v>0</v>
      </c>
    </row>
    <row r="52" spans="12:14" ht="15" customHeight="1" x14ac:dyDescent="0.35">
      <c r="L52" s="91">
        <v>1302250101</v>
      </c>
      <c r="M52" s="92">
        <v>0</v>
      </c>
      <c r="N52" s="92">
        <f t="shared" si="1"/>
        <v>0</v>
      </c>
    </row>
    <row r="53" spans="12:14" ht="15" customHeight="1" x14ac:dyDescent="0.35">
      <c r="L53" s="91">
        <v>130230</v>
      </c>
      <c r="M53" s="92">
        <v>0</v>
      </c>
      <c r="N53" s="92">
        <f t="shared" si="1"/>
        <v>0</v>
      </c>
    </row>
    <row r="54" spans="12:14" ht="15" customHeight="1" x14ac:dyDescent="0.35">
      <c r="L54" s="91">
        <v>13023001</v>
      </c>
      <c r="M54" s="92">
        <v>0</v>
      </c>
      <c r="N54" s="92">
        <f t="shared" si="1"/>
        <v>0</v>
      </c>
    </row>
    <row r="55" spans="12:14" ht="15" customHeight="1" x14ac:dyDescent="0.35">
      <c r="L55" s="91">
        <v>1302300101</v>
      </c>
      <c r="M55" s="92">
        <v>0</v>
      </c>
      <c r="N55" s="92">
        <f t="shared" si="1"/>
        <v>0</v>
      </c>
    </row>
    <row r="56" spans="12:14" ht="15" customHeight="1" x14ac:dyDescent="0.35">
      <c r="L56" s="91">
        <v>1306</v>
      </c>
      <c r="M56" s="92">
        <v>-1</v>
      </c>
      <c r="N56" s="92">
        <f t="shared" si="1"/>
        <v>-9.9999999999999995E-7</v>
      </c>
    </row>
    <row r="57" spans="12:14" ht="15" customHeight="1" x14ac:dyDescent="0.35">
      <c r="L57" s="91">
        <v>130680</v>
      </c>
      <c r="M57" s="92">
        <v>-1</v>
      </c>
      <c r="N57" s="92">
        <f t="shared" si="1"/>
        <v>-9.9999999999999995E-7</v>
      </c>
    </row>
    <row r="58" spans="12:14" ht="15" customHeight="1" x14ac:dyDescent="0.35">
      <c r="L58" s="91">
        <v>13068001</v>
      </c>
      <c r="M58" s="92">
        <v>-1</v>
      </c>
      <c r="N58" s="92">
        <f t="shared" si="1"/>
        <v>-9.9999999999999995E-7</v>
      </c>
    </row>
    <row r="59" spans="12:14" ht="15" customHeight="1" x14ac:dyDescent="0.35">
      <c r="L59" s="91">
        <v>1306800101</v>
      </c>
      <c r="M59" s="92">
        <v>-1</v>
      </c>
      <c r="N59" s="92">
        <f t="shared" si="1"/>
        <v>-9.9999999999999995E-7</v>
      </c>
    </row>
    <row r="60" spans="12:14" ht="15" customHeight="1" x14ac:dyDescent="0.35">
      <c r="L60" s="91">
        <v>1306800102</v>
      </c>
      <c r="M60" s="92">
        <v>0</v>
      </c>
      <c r="N60" s="92">
        <f t="shared" si="1"/>
        <v>0</v>
      </c>
    </row>
    <row r="61" spans="12:14" ht="15" customHeight="1" x14ac:dyDescent="0.35">
      <c r="L61" s="91">
        <v>1312</v>
      </c>
      <c r="M61" s="92">
        <v>30099000</v>
      </c>
      <c r="N61" s="92">
        <f t="shared" si="1"/>
        <v>30.099</v>
      </c>
    </row>
    <row r="62" spans="12:14" ht="15" customHeight="1" x14ac:dyDescent="0.35">
      <c r="L62" s="91">
        <v>131205</v>
      </c>
      <c r="M62" s="92">
        <v>0</v>
      </c>
      <c r="N62" s="92">
        <f t="shared" si="1"/>
        <v>0</v>
      </c>
    </row>
    <row r="63" spans="12:14" ht="15" customHeight="1" x14ac:dyDescent="0.35">
      <c r="L63" s="91">
        <v>13120501</v>
      </c>
      <c r="M63" s="92">
        <v>0</v>
      </c>
      <c r="N63" s="92">
        <f t="shared" si="1"/>
        <v>0</v>
      </c>
    </row>
    <row r="64" spans="12:14" ht="15" customHeight="1" x14ac:dyDescent="0.35">
      <c r="L64" s="91">
        <v>1312050101</v>
      </c>
      <c r="M64" s="92">
        <v>0</v>
      </c>
      <c r="N64" s="92">
        <f t="shared" si="1"/>
        <v>0</v>
      </c>
    </row>
    <row r="65" spans="12:14" ht="15" customHeight="1" x14ac:dyDescent="0.35">
      <c r="L65" s="91">
        <v>131215</v>
      </c>
      <c r="M65" s="92">
        <v>30099000</v>
      </c>
      <c r="N65" s="92">
        <f t="shared" si="1"/>
        <v>30.099</v>
      </c>
    </row>
    <row r="66" spans="12:14" ht="15" customHeight="1" x14ac:dyDescent="0.35">
      <c r="L66" s="91">
        <v>13121501</v>
      </c>
      <c r="M66" s="92">
        <v>30099000</v>
      </c>
      <c r="N66" s="92">
        <f t="shared" si="1"/>
        <v>30.099</v>
      </c>
    </row>
    <row r="67" spans="12:14" ht="15" customHeight="1" x14ac:dyDescent="0.35">
      <c r="L67" s="91">
        <v>1312150103</v>
      </c>
      <c r="M67" s="92">
        <v>30099000</v>
      </c>
      <c r="N67" s="92">
        <f t="shared" si="1"/>
        <v>30.099</v>
      </c>
    </row>
    <row r="68" spans="12:14" ht="15" customHeight="1" x14ac:dyDescent="0.35">
      <c r="L68" s="91">
        <v>1330</v>
      </c>
      <c r="M68" s="92">
        <v>47046</v>
      </c>
      <c r="N68" s="92">
        <f t="shared" si="1"/>
        <v>4.7045999999999998E-2</v>
      </c>
    </row>
    <row r="69" spans="12:14" ht="15" customHeight="1" x14ac:dyDescent="0.35">
      <c r="L69" s="91">
        <v>133005</v>
      </c>
      <c r="M69" s="92">
        <v>47046</v>
      </c>
      <c r="N69" s="92">
        <f t="shared" si="1"/>
        <v>4.7045999999999998E-2</v>
      </c>
    </row>
    <row r="70" spans="12:14" ht="15" customHeight="1" x14ac:dyDescent="0.35">
      <c r="L70" s="91">
        <v>13300501</v>
      </c>
      <c r="M70" s="92">
        <v>47046</v>
      </c>
      <c r="N70" s="92">
        <f t="shared" si="1"/>
        <v>4.7045999999999998E-2</v>
      </c>
    </row>
    <row r="71" spans="12:14" ht="15" customHeight="1" x14ac:dyDescent="0.35">
      <c r="L71" s="91">
        <v>1330050101</v>
      </c>
      <c r="M71" s="92">
        <v>0</v>
      </c>
      <c r="N71" s="92">
        <f t="shared" si="1"/>
        <v>0</v>
      </c>
    </row>
    <row r="72" spans="12:14" ht="15" customHeight="1" x14ac:dyDescent="0.35">
      <c r="L72" s="91">
        <v>1330050130</v>
      </c>
      <c r="M72" s="92">
        <v>47046</v>
      </c>
      <c r="N72" s="92">
        <f t="shared" ref="N72:N135" si="2">+M72/$N$2</f>
        <v>4.7045999999999998E-2</v>
      </c>
    </row>
    <row r="73" spans="12:14" ht="15" customHeight="1" x14ac:dyDescent="0.35">
      <c r="L73" s="91">
        <v>133015</v>
      </c>
      <c r="M73" s="92">
        <v>0</v>
      </c>
      <c r="N73" s="92">
        <f t="shared" si="2"/>
        <v>0</v>
      </c>
    </row>
    <row r="74" spans="12:14" ht="15" customHeight="1" x14ac:dyDescent="0.35">
      <c r="L74" s="91">
        <v>13301501</v>
      </c>
      <c r="M74" s="92">
        <v>0</v>
      </c>
      <c r="N74" s="92">
        <f t="shared" si="2"/>
        <v>0</v>
      </c>
    </row>
    <row r="75" spans="12:14" ht="15" customHeight="1" x14ac:dyDescent="0.35">
      <c r="L75" s="91">
        <v>1330150101</v>
      </c>
      <c r="M75" s="92">
        <v>0</v>
      </c>
      <c r="N75" s="92">
        <f t="shared" si="2"/>
        <v>0</v>
      </c>
    </row>
    <row r="76" spans="12:14" ht="15" customHeight="1" x14ac:dyDescent="0.35">
      <c r="L76" s="91">
        <v>133025</v>
      </c>
      <c r="M76" s="92">
        <v>0</v>
      </c>
      <c r="N76" s="92">
        <f t="shared" si="2"/>
        <v>0</v>
      </c>
    </row>
    <row r="77" spans="12:14" ht="15" customHeight="1" x14ac:dyDescent="0.35">
      <c r="L77" s="91">
        <v>13302501</v>
      </c>
      <c r="M77" s="92">
        <v>0</v>
      </c>
      <c r="N77" s="92">
        <f t="shared" si="2"/>
        <v>0</v>
      </c>
    </row>
    <row r="78" spans="12:14" ht="15" customHeight="1" x14ac:dyDescent="0.35">
      <c r="L78" s="91">
        <v>1330250101</v>
      </c>
      <c r="M78" s="92">
        <v>0</v>
      </c>
      <c r="N78" s="92">
        <f t="shared" si="2"/>
        <v>0</v>
      </c>
    </row>
    <row r="79" spans="12:14" ht="15" customHeight="1" x14ac:dyDescent="0.35">
      <c r="L79" s="91">
        <v>1330250102</v>
      </c>
      <c r="M79" s="92">
        <v>0</v>
      </c>
      <c r="N79" s="92">
        <f t="shared" si="2"/>
        <v>0</v>
      </c>
    </row>
    <row r="80" spans="12:14" ht="15" customHeight="1" x14ac:dyDescent="0.35">
      <c r="L80" s="91">
        <v>1330250103</v>
      </c>
      <c r="M80" s="92">
        <v>0</v>
      </c>
      <c r="N80" s="92">
        <f t="shared" si="2"/>
        <v>0</v>
      </c>
    </row>
    <row r="81" spans="12:14" ht="15" customHeight="1" x14ac:dyDescent="0.35">
      <c r="L81" s="91">
        <v>1355</v>
      </c>
      <c r="M81" s="92">
        <v>2112262</v>
      </c>
      <c r="N81" s="92">
        <f t="shared" si="2"/>
        <v>2.1122619999999999</v>
      </c>
    </row>
    <row r="82" spans="12:14" ht="15" customHeight="1" x14ac:dyDescent="0.35">
      <c r="L82" s="91">
        <v>135510</v>
      </c>
      <c r="M82" s="92">
        <v>322817</v>
      </c>
      <c r="N82" s="92">
        <f t="shared" si="2"/>
        <v>0.32281700000000002</v>
      </c>
    </row>
    <row r="83" spans="12:14" ht="15" customHeight="1" x14ac:dyDescent="0.35">
      <c r="L83" s="91">
        <v>13551035</v>
      </c>
      <c r="M83" s="92">
        <v>322817</v>
      </c>
      <c r="N83" s="92">
        <f t="shared" si="2"/>
        <v>0.32281700000000002</v>
      </c>
    </row>
    <row r="84" spans="12:14" ht="15" customHeight="1" x14ac:dyDescent="0.35">
      <c r="L84" s="91">
        <v>1355103501</v>
      </c>
      <c r="M84" s="92">
        <v>0</v>
      </c>
      <c r="N84" s="92">
        <f t="shared" si="2"/>
        <v>0</v>
      </c>
    </row>
    <row r="85" spans="12:14" ht="15" customHeight="1" x14ac:dyDescent="0.35">
      <c r="L85" s="91">
        <v>1355103502</v>
      </c>
      <c r="M85" s="92">
        <v>322817</v>
      </c>
      <c r="N85" s="92">
        <f t="shared" si="2"/>
        <v>0.32281700000000002</v>
      </c>
    </row>
    <row r="86" spans="12:14" ht="15" customHeight="1" x14ac:dyDescent="0.35">
      <c r="L86" s="91">
        <v>135515</v>
      </c>
      <c r="M86" s="92">
        <v>1415000</v>
      </c>
      <c r="N86" s="92">
        <f t="shared" si="2"/>
        <v>1.415</v>
      </c>
    </row>
    <row r="87" spans="12:14" ht="15" customHeight="1" x14ac:dyDescent="0.35">
      <c r="L87" s="91">
        <v>13551522</v>
      </c>
      <c r="M87" s="92">
        <v>1415000</v>
      </c>
      <c r="N87" s="92">
        <f t="shared" si="2"/>
        <v>1.415</v>
      </c>
    </row>
    <row r="88" spans="12:14" ht="15" customHeight="1" x14ac:dyDescent="0.35">
      <c r="L88" s="91">
        <v>1355152201</v>
      </c>
      <c r="M88" s="92">
        <v>1415000</v>
      </c>
      <c r="N88" s="92">
        <f t="shared" si="2"/>
        <v>1.415</v>
      </c>
    </row>
    <row r="89" spans="12:14" ht="15" customHeight="1" x14ac:dyDescent="0.35">
      <c r="L89" s="91">
        <v>135521</v>
      </c>
      <c r="M89" s="92">
        <v>374445</v>
      </c>
      <c r="N89" s="92">
        <f t="shared" si="2"/>
        <v>0.37444499999999997</v>
      </c>
    </row>
    <row r="90" spans="12:14" ht="15" customHeight="1" x14ac:dyDescent="0.35">
      <c r="L90" s="91">
        <v>13552101</v>
      </c>
      <c r="M90" s="92">
        <v>374445</v>
      </c>
      <c r="N90" s="92">
        <f t="shared" si="2"/>
        <v>0.37444499999999997</v>
      </c>
    </row>
    <row r="91" spans="12:14" ht="15" customHeight="1" x14ac:dyDescent="0.35">
      <c r="L91" s="91">
        <v>1355210101</v>
      </c>
      <c r="M91" s="92">
        <v>0</v>
      </c>
      <c r="N91" s="92">
        <f t="shared" si="2"/>
        <v>0</v>
      </c>
    </row>
    <row r="92" spans="12:14" ht="15" customHeight="1" x14ac:dyDescent="0.35">
      <c r="L92" s="91">
        <v>1355210105</v>
      </c>
      <c r="M92" s="92">
        <v>0</v>
      </c>
      <c r="N92" s="92">
        <f t="shared" si="2"/>
        <v>0</v>
      </c>
    </row>
    <row r="93" spans="12:14" ht="15" customHeight="1" x14ac:dyDescent="0.35">
      <c r="L93" s="91">
        <v>1355210106</v>
      </c>
      <c r="M93" s="92">
        <v>0</v>
      </c>
      <c r="N93" s="92">
        <f t="shared" si="2"/>
        <v>0</v>
      </c>
    </row>
    <row r="94" spans="12:14" ht="15" customHeight="1" x14ac:dyDescent="0.35">
      <c r="L94" s="91">
        <v>1355210109</v>
      </c>
      <c r="M94" s="92">
        <v>374445</v>
      </c>
      <c r="N94" s="92">
        <f t="shared" si="2"/>
        <v>0.37444499999999997</v>
      </c>
    </row>
    <row r="95" spans="12:14" ht="15" customHeight="1" x14ac:dyDescent="0.35">
      <c r="L95" s="91">
        <v>1355210116</v>
      </c>
      <c r="M95" s="92">
        <v>0</v>
      </c>
      <c r="N95" s="92">
        <f t="shared" si="2"/>
        <v>0</v>
      </c>
    </row>
    <row r="96" spans="12:14" ht="15" customHeight="1" x14ac:dyDescent="0.35">
      <c r="L96" s="91">
        <v>135522</v>
      </c>
      <c r="M96" s="92">
        <v>0</v>
      </c>
      <c r="N96" s="92">
        <f t="shared" si="2"/>
        <v>0</v>
      </c>
    </row>
    <row r="97" spans="12:14" ht="15" customHeight="1" x14ac:dyDescent="0.35">
      <c r="L97" s="91">
        <v>13552201</v>
      </c>
      <c r="M97" s="92">
        <v>0</v>
      </c>
      <c r="N97" s="92">
        <f t="shared" si="2"/>
        <v>0</v>
      </c>
    </row>
    <row r="98" spans="12:14" ht="15" customHeight="1" x14ac:dyDescent="0.35">
      <c r="L98" s="91">
        <v>1355220101</v>
      </c>
      <c r="M98" s="92">
        <v>-1116657</v>
      </c>
      <c r="N98" s="92">
        <f t="shared" si="2"/>
        <v>-1.116657</v>
      </c>
    </row>
    <row r="99" spans="12:14" ht="15" customHeight="1" x14ac:dyDescent="0.35">
      <c r="L99" s="91">
        <v>1355220103</v>
      </c>
      <c r="M99" s="92">
        <v>0</v>
      </c>
      <c r="N99" s="92">
        <f t="shared" si="2"/>
        <v>0</v>
      </c>
    </row>
    <row r="100" spans="12:14" ht="15" customHeight="1" x14ac:dyDescent="0.35">
      <c r="L100" s="91">
        <v>1355220105</v>
      </c>
      <c r="M100" s="92">
        <v>1116657</v>
      </c>
      <c r="N100" s="92">
        <f t="shared" si="2"/>
        <v>1.116657</v>
      </c>
    </row>
    <row r="101" spans="12:14" ht="15" customHeight="1" x14ac:dyDescent="0.35">
      <c r="L101" s="91">
        <v>1365</v>
      </c>
      <c r="M101" s="92">
        <v>0</v>
      </c>
      <c r="N101" s="92">
        <f t="shared" si="2"/>
        <v>0</v>
      </c>
    </row>
    <row r="102" spans="12:14" ht="15" customHeight="1" x14ac:dyDescent="0.35">
      <c r="L102" s="91">
        <v>136530</v>
      </c>
      <c r="M102" s="92">
        <v>0</v>
      </c>
      <c r="N102" s="92">
        <f t="shared" si="2"/>
        <v>0</v>
      </c>
    </row>
    <row r="103" spans="12:14" ht="15" customHeight="1" x14ac:dyDescent="0.35">
      <c r="L103" s="91">
        <v>13653001</v>
      </c>
      <c r="M103" s="92">
        <v>0</v>
      </c>
      <c r="N103" s="92">
        <f t="shared" si="2"/>
        <v>0</v>
      </c>
    </row>
    <row r="104" spans="12:14" ht="15" customHeight="1" x14ac:dyDescent="0.35">
      <c r="L104" s="91">
        <v>1365300101</v>
      </c>
      <c r="M104" s="92">
        <v>0</v>
      </c>
      <c r="N104" s="92">
        <f t="shared" si="2"/>
        <v>0</v>
      </c>
    </row>
    <row r="105" spans="12:14" ht="15" customHeight="1" x14ac:dyDescent="0.35">
      <c r="L105" s="91">
        <v>1380</v>
      </c>
      <c r="M105" s="92">
        <v>695585</v>
      </c>
      <c r="N105" s="92">
        <f t="shared" si="2"/>
        <v>0.69558500000000001</v>
      </c>
    </row>
    <row r="106" spans="12:14" ht="15" customHeight="1" x14ac:dyDescent="0.35">
      <c r="L106" s="91">
        <v>138030</v>
      </c>
      <c r="M106" s="92">
        <v>0</v>
      </c>
      <c r="N106" s="92">
        <f t="shared" si="2"/>
        <v>0</v>
      </c>
    </row>
    <row r="107" spans="12:14" ht="15" customHeight="1" x14ac:dyDescent="0.35">
      <c r="L107" s="91">
        <v>13803001</v>
      </c>
      <c r="M107" s="92">
        <v>0</v>
      </c>
      <c r="N107" s="92">
        <f t="shared" si="2"/>
        <v>0</v>
      </c>
    </row>
    <row r="108" spans="12:14" ht="15" customHeight="1" x14ac:dyDescent="0.35">
      <c r="L108" s="91">
        <v>1380300101</v>
      </c>
      <c r="M108" s="92">
        <v>0</v>
      </c>
      <c r="N108" s="92">
        <f t="shared" si="2"/>
        <v>0</v>
      </c>
    </row>
    <row r="109" spans="12:14" ht="15" customHeight="1" x14ac:dyDescent="0.35">
      <c r="L109" s="91">
        <v>138065</v>
      </c>
      <c r="M109" s="92">
        <v>695585</v>
      </c>
      <c r="N109" s="92">
        <f t="shared" si="2"/>
        <v>0.69558500000000001</v>
      </c>
    </row>
    <row r="110" spans="12:14" ht="15" customHeight="1" x14ac:dyDescent="0.35">
      <c r="L110" s="91">
        <v>13806501</v>
      </c>
      <c r="M110" s="92">
        <v>695585</v>
      </c>
      <c r="N110" s="92">
        <f t="shared" si="2"/>
        <v>0.69558500000000001</v>
      </c>
    </row>
    <row r="111" spans="12:14" ht="15" customHeight="1" x14ac:dyDescent="0.35">
      <c r="L111" s="91">
        <v>1380650101</v>
      </c>
      <c r="M111" s="92">
        <v>0</v>
      </c>
      <c r="N111" s="92">
        <f t="shared" si="2"/>
        <v>0</v>
      </c>
    </row>
    <row r="112" spans="12:14" ht="15" customHeight="1" x14ac:dyDescent="0.35">
      <c r="L112" s="91">
        <v>1380650102</v>
      </c>
      <c r="M112" s="92">
        <v>695585</v>
      </c>
      <c r="N112" s="92">
        <f t="shared" si="2"/>
        <v>0.69558500000000001</v>
      </c>
    </row>
    <row r="113" spans="12:14" ht="15" customHeight="1" x14ac:dyDescent="0.35">
      <c r="L113" s="91">
        <v>138095</v>
      </c>
      <c r="M113" s="92">
        <v>0</v>
      </c>
      <c r="N113" s="92">
        <f t="shared" si="2"/>
        <v>0</v>
      </c>
    </row>
    <row r="114" spans="12:14" ht="15" customHeight="1" x14ac:dyDescent="0.35">
      <c r="L114" s="91">
        <v>13809501</v>
      </c>
      <c r="M114" s="92">
        <v>0</v>
      </c>
      <c r="N114" s="92">
        <f t="shared" si="2"/>
        <v>0</v>
      </c>
    </row>
    <row r="115" spans="12:14" ht="15" customHeight="1" x14ac:dyDescent="0.35">
      <c r="L115" s="91">
        <v>1380950101</v>
      </c>
      <c r="M115" s="92">
        <v>0</v>
      </c>
      <c r="N115" s="92">
        <f t="shared" si="2"/>
        <v>0</v>
      </c>
    </row>
    <row r="116" spans="12:14" ht="15" customHeight="1" x14ac:dyDescent="0.35">
      <c r="L116" s="91">
        <v>1380950103</v>
      </c>
      <c r="M116" s="92">
        <v>0</v>
      </c>
      <c r="N116" s="92">
        <f t="shared" si="2"/>
        <v>0</v>
      </c>
    </row>
    <row r="117" spans="12:14" ht="15" customHeight="1" x14ac:dyDescent="0.35">
      <c r="L117" s="91">
        <v>1390</v>
      </c>
      <c r="M117" s="92">
        <v>0</v>
      </c>
      <c r="N117" s="92">
        <f t="shared" si="2"/>
        <v>0</v>
      </c>
    </row>
    <row r="118" spans="12:14" ht="15" customHeight="1" x14ac:dyDescent="0.35">
      <c r="L118" s="91">
        <v>139005</v>
      </c>
      <c r="M118" s="92">
        <v>0</v>
      </c>
      <c r="N118" s="92">
        <f t="shared" si="2"/>
        <v>0</v>
      </c>
    </row>
    <row r="119" spans="12:14" ht="15" customHeight="1" x14ac:dyDescent="0.35">
      <c r="L119" s="91">
        <v>13900501</v>
      </c>
      <c r="M119" s="92">
        <v>0</v>
      </c>
      <c r="N119" s="92">
        <f t="shared" si="2"/>
        <v>0</v>
      </c>
    </row>
    <row r="120" spans="12:14" ht="15" customHeight="1" x14ac:dyDescent="0.35">
      <c r="L120" s="91">
        <v>1390050101</v>
      </c>
      <c r="M120" s="92">
        <v>0</v>
      </c>
      <c r="N120" s="92">
        <f t="shared" si="2"/>
        <v>0</v>
      </c>
    </row>
    <row r="121" spans="12:14" ht="15" customHeight="1" x14ac:dyDescent="0.35">
      <c r="L121" s="91">
        <v>1399</v>
      </c>
      <c r="M121" s="92">
        <v>0</v>
      </c>
      <c r="N121" s="92">
        <f t="shared" si="2"/>
        <v>0</v>
      </c>
    </row>
    <row r="122" spans="12:14" ht="15" customHeight="1" x14ac:dyDescent="0.35">
      <c r="L122" s="91">
        <v>139905</v>
      </c>
      <c r="M122" s="92">
        <v>0</v>
      </c>
      <c r="N122" s="92">
        <f t="shared" si="2"/>
        <v>0</v>
      </c>
    </row>
    <row r="123" spans="12:14" ht="15" customHeight="1" x14ac:dyDescent="0.35">
      <c r="L123" s="91">
        <v>13990501</v>
      </c>
      <c r="M123" s="92">
        <v>0</v>
      </c>
      <c r="N123" s="92">
        <f t="shared" si="2"/>
        <v>0</v>
      </c>
    </row>
    <row r="124" spans="12:14" ht="15" customHeight="1" x14ac:dyDescent="0.35">
      <c r="L124" s="91">
        <v>1399050101</v>
      </c>
      <c r="M124" s="92">
        <v>0</v>
      </c>
      <c r="N124" s="92">
        <f t="shared" si="2"/>
        <v>0</v>
      </c>
    </row>
    <row r="125" spans="12:14" ht="15" customHeight="1" x14ac:dyDescent="0.35">
      <c r="L125" s="91">
        <v>14</v>
      </c>
      <c r="M125" s="92">
        <v>42270525</v>
      </c>
      <c r="N125" s="92">
        <f t="shared" si="2"/>
        <v>42.270524999999999</v>
      </c>
    </row>
    <row r="126" spans="12:14" ht="15" customHeight="1" x14ac:dyDescent="0.35">
      <c r="L126" s="91">
        <v>1435</v>
      </c>
      <c r="M126" s="92">
        <v>42270525</v>
      </c>
      <c r="N126" s="92">
        <f t="shared" si="2"/>
        <v>42.270524999999999</v>
      </c>
    </row>
    <row r="127" spans="12:14" ht="15" customHeight="1" x14ac:dyDescent="0.35">
      <c r="L127" s="91">
        <v>143501</v>
      </c>
      <c r="M127" s="92">
        <v>42270525</v>
      </c>
      <c r="N127" s="92">
        <f t="shared" si="2"/>
        <v>42.270524999999999</v>
      </c>
    </row>
    <row r="128" spans="12:14" ht="15" customHeight="1" x14ac:dyDescent="0.35">
      <c r="L128" s="91">
        <v>14350101</v>
      </c>
      <c r="M128" s="92">
        <v>42270525</v>
      </c>
      <c r="N128" s="92">
        <f t="shared" si="2"/>
        <v>42.270524999999999</v>
      </c>
    </row>
    <row r="129" spans="12:14" ht="15" customHeight="1" x14ac:dyDescent="0.35">
      <c r="L129" s="91">
        <v>1435010101</v>
      </c>
      <c r="M129" s="92">
        <v>29990920</v>
      </c>
      <c r="N129" s="92">
        <f t="shared" si="2"/>
        <v>29.990919999999999</v>
      </c>
    </row>
    <row r="130" spans="12:14" ht="15" customHeight="1" x14ac:dyDescent="0.35">
      <c r="L130" s="91">
        <v>1435010102</v>
      </c>
      <c r="M130" s="92">
        <v>12279605</v>
      </c>
      <c r="N130" s="92">
        <f t="shared" si="2"/>
        <v>12.279605</v>
      </c>
    </row>
    <row r="131" spans="12:14" ht="15" customHeight="1" x14ac:dyDescent="0.35">
      <c r="L131" s="91">
        <v>15</v>
      </c>
      <c r="M131" s="92">
        <v>240420985</v>
      </c>
      <c r="N131" s="92">
        <f t="shared" si="2"/>
        <v>240.420985</v>
      </c>
    </row>
    <row r="132" spans="12:14" ht="15" customHeight="1" x14ac:dyDescent="0.35">
      <c r="L132" s="91">
        <v>1516</v>
      </c>
      <c r="M132" s="92">
        <v>0</v>
      </c>
      <c r="N132" s="92">
        <f t="shared" si="2"/>
        <v>0</v>
      </c>
    </row>
    <row r="133" spans="12:14" ht="15" customHeight="1" x14ac:dyDescent="0.35">
      <c r="L133" s="91">
        <v>151605</v>
      </c>
      <c r="M133" s="92">
        <v>0</v>
      </c>
      <c r="N133" s="92">
        <f t="shared" si="2"/>
        <v>0</v>
      </c>
    </row>
    <row r="134" spans="12:14" ht="15" customHeight="1" x14ac:dyDescent="0.35">
      <c r="L134" s="91">
        <v>15160501</v>
      </c>
      <c r="M134" s="92">
        <v>0</v>
      </c>
      <c r="N134" s="92">
        <f t="shared" si="2"/>
        <v>0</v>
      </c>
    </row>
    <row r="135" spans="12:14" ht="15" customHeight="1" x14ac:dyDescent="0.35">
      <c r="L135" s="91">
        <v>1516050102</v>
      </c>
      <c r="M135" s="92">
        <v>0</v>
      </c>
      <c r="N135" s="92">
        <f t="shared" si="2"/>
        <v>0</v>
      </c>
    </row>
    <row r="136" spans="12:14" ht="15" customHeight="1" x14ac:dyDescent="0.35">
      <c r="L136" s="91">
        <v>1524</v>
      </c>
      <c r="M136" s="92">
        <v>2265239</v>
      </c>
      <c r="N136" s="92">
        <f t="shared" ref="N136:N199" si="3">+M136/$N$2</f>
        <v>2.2652389999999998</v>
      </c>
    </row>
    <row r="137" spans="12:14" ht="15" customHeight="1" x14ac:dyDescent="0.35">
      <c r="L137" s="91">
        <v>152405</v>
      </c>
      <c r="M137" s="92">
        <v>2265239</v>
      </c>
      <c r="N137" s="92">
        <f t="shared" si="3"/>
        <v>2.2652389999999998</v>
      </c>
    </row>
    <row r="138" spans="12:14" ht="15" customHeight="1" x14ac:dyDescent="0.35">
      <c r="L138" s="91">
        <v>15240501</v>
      </c>
      <c r="M138" s="92">
        <v>2265239</v>
      </c>
      <c r="N138" s="92">
        <f t="shared" si="3"/>
        <v>2.2652389999999998</v>
      </c>
    </row>
    <row r="139" spans="12:14" ht="15" customHeight="1" x14ac:dyDescent="0.35">
      <c r="L139" s="91">
        <v>1524050101</v>
      </c>
      <c r="M139" s="92">
        <v>2265239</v>
      </c>
      <c r="N139" s="92">
        <f t="shared" si="3"/>
        <v>2.2652389999999998</v>
      </c>
    </row>
    <row r="140" spans="12:14" ht="15" customHeight="1" x14ac:dyDescent="0.35">
      <c r="L140" s="91">
        <v>1528</v>
      </c>
      <c r="M140" s="92">
        <v>10018486</v>
      </c>
      <c r="N140" s="92">
        <f t="shared" si="3"/>
        <v>10.018485999999999</v>
      </c>
    </row>
    <row r="141" spans="12:14" ht="15" customHeight="1" x14ac:dyDescent="0.35">
      <c r="L141" s="91">
        <v>152805</v>
      </c>
      <c r="M141" s="92">
        <v>10018486</v>
      </c>
      <c r="N141" s="92">
        <f t="shared" si="3"/>
        <v>10.018485999999999</v>
      </c>
    </row>
    <row r="142" spans="12:14" ht="15" customHeight="1" x14ac:dyDescent="0.35">
      <c r="L142" s="91">
        <v>15280501</v>
      </c>
      <c r="M142" s="92">
        <v>10018486</v>
      </c>
      <c r="N142" s="92">
        <f t="shared" si="3"/>
        <v>10.018485999999999</v>
      </c>
    </row>
    <row r="143" spans="12:14" ht="15" customHeight="1" x14ac:dyDescent="0.35">
      <c r="L143" s="91">
        <v>1528050101</v>
      </c>
      <c r="M143" s="92">
        <v>1275342</v>
      </c>
      <c r="N143" s="92">
        <f t="shared" si="3"/>
        <v>1.275342</v>
      </c>
    </row>
    <row r="144" spans="12:14" ht="15" customHeight="1" x14ac:dyDescent="0.35">
      <c r="L144" s="91">
        <v>1528050102</v>
      </c>
      <c r="M144" s="92">
        <v>8743144</v>
      </c>
      <c r="N144" s="92">
        <f t="shared" si="3"/>
        <v>8.7431439999999991</v>
      </c>
    </row>
    <row r="145" spans="12:14" ht="15" customHeight="1" x14ac:dyDescent="0.35">
      <c r="L145" s="91">
        <v>1532</v>
      </c>
      <c r="M145" s="92">
        <v>684457778</v>
      </c>
      <c r="N145" s="92">
        <f t="shared" si="3"/>
        <v>684.45777799999996</v>
      </c>
    </row>
    <row r="146" spans="12:14" ht="15" customHeight="1" x14ac:dyDescent="0.35">
      <c r="L146" s="91">
        <v>153205</v>
      </c>
      <c r="M146" s="92">
        <v>684457778</v>
      </c>
      <c r="N146" s="92">
        <f t="shared" si="3"/>
        <v>684.45777799999996</v>
      </c>
    </row>
    <row r="147" spans="12:14" ht="15" customHeight="1" x14ac:dyDescent="0.35">
      <c r="L147" s="91">
        <v>15320501</v>
      </c>
      <c r="M147" s="92">
        <v>684457778</v>
      </c>
      <c r="N147" s="92">
        <f t="shared" si="3"/>
        <v>684.45777799999996</v>
      </c>
    </row>
    <row r="148" spans="12:14" ht="15" customHeight="1" x14ac:dyDescent="0.35">
      <c r="L148" s="91">
        <v>1532050101</v>
      </c>
      <c r="M148" s="92">
        <v>684457778</v>
      </c>
      <c r="N148" s="92">
        <f t="shared" si="3"/>
        <v>684.45777799999996</v>
      </c>
    </row>
    <row r="149" spans="12:14" ht="15" customHeight="1" x14ac:dyDescent="0.35">
      <c r="L149" s="91">
        <v>1590</v>
      </c>
      <c r="M149" s="92">
        <v>0</v>
      </c>
      <c r="N149" s="92">
        <f t="shared" si="3"/>
        <v>0</v>
      </c>
    </row>
    <row r="150" spans="12:14" ht="15" customHeight="1" x14ac:dyDescent="0.35">
      <c r="L150" s="91">
        <v>159005</v>
      </c>
      <c r="M150" s="92">
        <v>0</v>
      </c>
      <c r="N150" s="92">
        <f t="shared" si="3"/>
        <v>0</v>
      </c>
    </row>
    <row r="151" spans="12:14" ht="15" customHeight="1" x14ac:dyDescent="0.35">
      <c r="L151" s="91">
        <v>15900501</v>
      </c>
      <c r="M151" s="92">
        <v>0</v>
      </c>
      <c r="N151" s="92">
        <f t="shared" si="3"/>
        <v>0</v>
      </c>
    </row>
    <row r="152" spans="12:14" ht="15" customHeight="1" x14ac:dyDescent="0.35">
      <c r="L152" s="91">
        <v>1590050101</v>
      </c>
      <c r="M152" s="92">
        <v>0</v>
      </c>
      <c r="N152" s="92">
        <f t="shared" si="3"/>
        <v>0</v>
      </c>
    </row>
    <row r="153" spans="12:14" ht="15" customHeight="1" x14ac:dyDescent="0.35">
      <c r="L153" s="91">
        <v>1592</v>
      </c>
      <c r="M153" s="92">
        <v>-456320518</v>
      </c>
      <c r="N153" s="92">
        <f t="shared" si="3"/>
        <v>-456.32051799999999</v>
      </c>
    </row>
    <row r="154" spans="12:14" ht="15" customHeight="1" x14ac:dyDescent="0.35">
      <c r="L154" s="91">
        <v>159216</v>
      </c>
      <c r="M154" s="92">
        <v>0</v>
      </c>
      <c r="N154" s="92">
        <f t="shared" si="3"/>
        <v>0</v>
      </c>
    </row>
    <row r="155" spans="12:14" ht="15" customHeight="1" x14ac:dyDescent="0.35">
      <c r="L155" s="91">
        <v>15921605</v>
      </c>
      <c r="M155" s="92">
        <v>0</v>
      </c>
      <c r="N155" s="92">
        <f t="shared" si="3"/>
        <v>0</v>
      </c>
    </row>
    <row r="156" spans="12:14" ht="15" customHeight="1" x14ac:dyDescent="0.35">
      <c r="L156" s="91">
        <v>1592160502</v>
      </c>
      <c r="M156" s="92">
        <v>0</v>
      </c>
      <c r="N156" s="92">
        <f t="shared" si="3"/>
        <v>0</v>
      </c>
    </row>
    <row r="157" spans="12:14" ht="15" customHeight="1" x14ac:dyDescent="0.35">
      <c r="L157" s="91">
        <v>159224</v>
      </c>
      <c r="M157" s="92">
        <v>-1412026</v>
      </c>
      <c r="N157" s="92">
        <f t="shared" si="3"/>
        <v>-1.412026</v>
      </c>
    </row>
    <row r="158" spans="12:14" ht="15" customHeight="1" x14ac:dyDescent="0.35">
      <c r="L158" s="91">
        <v>15922405</v>
      </c>
      <c r="M158" s="92">
        <v>-1412026</v>
      </c>
      <c r="N158" s="92">
        <f t="shared" si="3"/>
        <v>-1.412026</v>
      </c>
    </row>
    <row r="159" spans="12:14" ht="15" customHeight="1" x14ac:dyDescent="0.35">
      <c r="L159" s="91">
        <v>1592240501</v>
      </c>
      <c r="M159" s="92">
        <v>-1412026</v>
      </c>
      <c r="N159" s="92">
        <f t="shared" si="3"/>
        <v>-1.412026</v>
      </c>
    </row>
    <row r="160" spans="12:14" ht="15" customHeight="1" x14ac:dyDescent="0.35">
      <c r="L160" s="91">
        <v>159228</v>
      </c>
      <c r="M160" s="92">
        <v>-6557657</v>
      </c>
      <c r="N160" s="92">
        <f t="shared" si="3"/>
        <v>-6.5576569999999998</v>
      </c>
    </row>
    <row r="161" spans="12:14" ht="15" customHeight="1" x14ac:dyDescent="0.35">
      <c r="L161" s="91">
        <v>15922805</v>
      </c>
      <c r="M161" s="92">
        <v>-6557657</v>
      </c>
      <c r="N161" s="92">
        <f t="shared" si="3"/>
        <v>-6.5576569999999998</v>
      </c>
    </row>
    <row r="162" spans="12:14" ht="15" customHeight="1" x14ac:dyDescent="0.35">
      <c r="L162" s="91">
        <v>1592280501</v>
      </c>
      <c r="M162" s="92">
        <v>-1275342</v>
      </c>
      <c r="N162" s="92">
        <f t="shared" si="3"/>
        <v>-1.275342</v>
      </c>
    </row>
    <row r="163" spans="12:14" ht="15" customHeight="1" x14ac:dyDescent="0.35">
      <c r="L163" s="91">
        <v>1592280502</v>
      </c>
      <c r="M163" s="92">
        <v>-5282315</v>
      </c>
      <c r="N163" s="92">
        <f t="shared" si="3"/>
        <v>-5.2823149999999996</v>
      </c>
    </row>
    <row r="164" spans="12:14" ht="15" customHeight="1" x14ac:dyDescent="0.35">
      <c r="L164" s="91">
        <v>159232</v>
      </c>
      <c r="M164" s="92">
        <v>-448350835</v>
      </c>
      <c r="N164" s="92">
        <f t="shared" si="3"/>
        <v>-448.35083500000002</v>
      </c>
    </row>
    <row r="165" spans="12:14" ht="15" customHeight="1" x14ac:dyDescent="0.35">
      <c r="L165" s="91">
        <v>15923205</v>
      </c>
      <c r="M165" s="92">
        <v>-448350835</v>
      </c>
      <c r="N165" s="92">
        <f t="shared" si="3"/>
        <v>-448.35083500000002</v>
      </c>
    </row>
    <row r="166" spans="12:14" ht="15" customHeight="1" x14ac:dyDescent="0.35">
      <c r="L166" s="91">
        <v>1592320501</v>
      </c>
      <c r="M166" s="92">
        <v>-448350835</v>
      </c>
      <c r="N166" s="92">
        <f t="shared" si="3"/>
        <v>-448.35083500000002</v>
      </c>
    </row>
    <row r="167" spans="12:14" ht="15" customHeight="1" x14ac:dyDescent="0.35">
      <c r="L167" s="91">
        <v>16</v>
      </c>
      <c r="M167" s="92">
        <v>83197244</v>
      </c>
      <c r="N167" s="92">
        <f t="shared" si="3"/>
        <v>83.197243999999998</v>
      </c>
    </row>
    <row r="168" spans="12:14" ht="15" customHeight="1" x14ac:dyDescent="0.35">
      <c r="L168" s="91">
        <v>1635</v>
      </c>
      <c r="M168" s="92">
        <v>86630690</v>
      </c>
      <c r="N168" s="92">
        <f t="shared" si="3"/>
        <v>86.630690000000001</v>
      </c>
    </row>
    <row r="169" spans="12:14" ht="15" customHeight="1" x14ac:dyDescent="0.35">
      <c r="L169" s="91">
        <v>163505</v>
      </c>
      <c r="M169" s="92">
        <v>86630690</v>
      </c>
      <c r="N169" s="92">
        <f t="shared" si="3"/>
        <v>86.630690000000001</v>
      </c>
    </row>
    <row r="170" spans="12:14" ht="15" customHeight="1" x14ac:dyDescent="0.35">
      <c r="L170" s="91">
        <v>16350501</v>
      </c>
      <c r="M170" s="92">
        <v>86630690</v>
      </c>
      <c r="N170" s="92">
        <f t="shared" si="3"/>
        <v>86.630690000000001</v>
      </c>
    </row>
    <row r="171" spans="12:14" ht="15" customHeight="1" x14ac:dyDescent="0.35">
      <c r="L171" s="91">
        <v>1635050101</v>
      </c>
      <c r="M171" s="92">
        <v>86630690</v>
      </c>
      <c r="N171" s="92">
        <f t="shared" si="3"/>
        <v>86.630690000000001</v>
      </c>
    </row>
    <row r="172" spans="12:14" ht="15" customHeight="1" x14ac:dyDescent="0.35">
      <c r="L172" s="91">
        <v>1690</v>
      </c>
      <c r="M172" s="92">
        <v>0</v>
      </c>
      <c r="N172" s="92">
        <f t="shared" si="3"/>
        <v>0</v>
      </c>
    </row>
    <row r="173" spans="12:14" ht="15" customHeight="1" x14ac:dyDescent="0.35">
      <c r="L173" s="91">
        <v>169005</v>
      </c>
      <c r="M173" s="92">
        <v>0</v>
      </c>
      <c r="N173" s="92">
        <f t="shared" si="3"/>
        <v>0</v>
      </c>
    </row>
    <row r="174" spans="12:14" ht="15" customHeight="1" x14ac:dyDescent="0.35">
      <c r="L174" s="91">
        <v>16900501</v>
      </c>
      <c r="M174" s="92">
        <v>0</v>
      </c>
      <c r="N174" s="92">
        <f t="shared" si="3"/>
        <v>0</v>
      </c>
    </row>
    <row r="175" spans="12:14" ht="15" customHeight="1" x14ac:dyDescent="0.35">
      <c r="L175" s="91">
        <v>1690050101</v>
      </c>
      <c r="M175" s="92">
        <v>0</v>
      </c>
      <c r="N175" s="92">
        <f t="shared" si="3"/>
        <v>0</v>
      </c>
    </row>
    <row r="176" spans="12:14" ht="15" customHeight="1" x14ac:dyDescent="0.35">
      <c r="L176" s="91">
        <v>1698</v>
      </c>
      <c r="M176" s="92">
        <v>-3433446</v>
      </c>
      <c r="N176" s="92">
        <f t="shared" si="3"/>
        <v>-3.433446</v>
      </c>
    </row>
    <row r="177" spans="12:14" ht="15" customHeight="1" x14ac:dyDescent="0.35">
      <c r="L177" s="91">
        <v>169835</v>
      </c>
      <c r="M177" s="92">
        <v>-3433446</v>
      </c>
      <c r="N177" s="92">
        <f t="shared" si="3"/>
        <v>-3.433446</v>
      </c>
    </row>
    <row r="178" spans="12:14" ht="15" customHeight="1" x14ac:dyDescent="0.35">
      <c r="L178" s="91">
        <v>16983505</v>
      </c>
      <c r="M178" s="92">
        <v>-3433446</v>
      </c>
      <c r="N178" s="92">
        <f t="shared" si="3"/>
        <v>-3.433446</v>
      </c>
    </row>
    <row r="179" spans="12:14" ht="15" customHeight="1" x14ac:dyDescent="0.35">
      <c r="L179" s="91">
        <v>1698350501</v>
      </c>
      <c r="M179" s="92">
        <v>-3433446</v>
      </c>
      <c r="N179" s="92">
        <f t="shared" si="3"/>
        <v>-3.433446</v>
      </c>
    </row>
    <row r="180" spans="12:14" ht="15" customHeight="1" x14ac:dyDescent="0.35">
      <c r="L180" s="91">
        <v>17</v>
      </c>
      <c r="M180" s="92">
        <v>0</v>
      </c>
      <c r="N180" s="92">
        <f t="shared" si="3"/>
        <v>0</v>
      </c>
    </row>
    <row r="181" spans="12:14" ht="15" customHeight="1" x14ac:dyDescent="0.35">
      <c r="L181" s="91">
        <v>1705</v>
      </c>
      <c r="M181" s="92">
        <v>0</v>
      </c>
      <c r="N181" s="92">
        <f t="shared" si="3"/>
        <v>0</v>
      </c>
    </row>
    <row r="182" spans="12:14" ht="15" customHeight="1" x14ac:dyDescent="0.35">
      <c r="L182" s="91">
        <v>170530</v>
      </c>
      <c r="M182" s="92">
        <v>0</v>
      </c>
      <c r="N182" s="92">
        <f t="shared" si="3"/>
        <v>0</v>
      </c>
    </row>
    <row r="183" spans="12:14" ht="15" customHeight="1" x14ac:dyDescent="0.35">
      <c r="L183" s="91">
        <v>17053001</v>
      </c>
      <c r="M183" s="92">
        <v>0</v>
      </c>
      <c r="N183" s="92">
        <f t="shared" si="3"/>
        <v>0</v>
      </c>
    </row>
    <row r="184" spans="12:14" ht="15" customHeight="1" x14ac:dyDescent="0.35">
      <c r="L184" s="91">
        <v>1705300101</v>
      </c>
      <c r="M184" s="92">
        <v>0</v>
      </c>
      <c r="N184" s="92">
        <f t="shared" si="3"/>
        <v>0</v>
      </c>
    </row>
    <row r="185" spans="12:14" ht="15" customHeight="1" x14ac:dyDescent="0.35">
      <c r="L185" s="91">
        <v>1705300102</v>
      </c>
      <c r="M185" s="92">
        <v>0</v>
      </c>
      <c r="N185" s="92">
        <f t="shared" si="3"/>
        <v>0</v>
      </c>
    </row>
    <row r="186" spans="12:14" ht="15" customHeight="1" x14ac:dyDescent="0.35">
      <c r="L186" s="91">
        <v>1710</v>
      </c>
      <c r="M186" s="92">
        <v>0</v>
      </c>
      <c r="N186" s="92">
        <f t="shared" si="3"/>
        <v>0</v>
      </c>
    </row>
    <row r="187" spans="12:14" ht="15" customHeight="1" x14ac:dyDescent="0.35">
      <c r="L187" s="91">
        <v>171020</v>
      </c>
      <c r="M187" s="92">
        <v>0</v>
      </c>
      <c r="N187" s="92">
        <f t="shared" si="3"/>
        <v>0</v>
      </c>
    </row>
    <row r="188" spans="12:14" ht="15" customHeight="1" x14ac:dyDescent="0.35">
      <c r="L188" s="91">
        <v>17102001</v>
      </c>
      <c r="M188" s="92">
        <v>0</v>
      </c>
      <c r="N188" s="92">
        <f t="shared" si="3"/>
        <v>0</v>
      </c>
    </row>
    <row r="189" spans="12:14" ht="15" customHeight="1" x14ac:dyDescent="0.35">
      <c r="L189" s="91">
        <v>1710200102</v>
      </c>
      <c r="M189" s="92">
        <v>0</v>
      </c>
      <c r="N189" s="92">
        <f t="shared" si="3"/>
        <v>0</v>
      </c>
    </row>
    <row r="190" spans="12:14" ht="15" customHeight="1" x14ac:dyDescent="0.35">
      <c r="L190" s="91">
        <v>171035</v>
      </c>
      <c r="M190" s="92">
        <v>0</v>
      </c>
      <c r="N190" s="92">
        <f t="shared" si="3"/>
        <v>0</v>
      </c>
    </row>
    <row r="191" spans="12:14" ht="15" customHeight="1" x14ac:dyDescent="0.35">
      <c r="L191" s="91">
        <v>17103512</v>
      </c>
      <c r="M191" s="92">
        <v>0</v>
      </c>
      <c r="N191" s="92">
        <f t="shared" si="3"/>
        <v>0</v>
      </c>
    </row>
    <row r="192" spans="12:14" ht="15" customHeight="1" x14ac:dyDescent="0.35">
      <c r="L192" s="91">
        <v>1710351203</v>
      </c>
      <c r="M192" s="92">
        <v>0</v>
      </c>
      <c r="N192" s="92">
        <f t="shared" si="3"/>
        <v>0</v>
      </c>
    </row>
    <row r="193" spans="12:14" ht="15" customHeight="1" x14ac:dyDescent="0.35">
      <c r="L193" s="91">
        <v>171050</v>
      </c>
      <c r="M193" s="92">
        <v>0</v>
      </c>
      <c r="N193" s="92">
        <f t="shared" si="3"/>
        <v>0</v>
      </c>
    </row>
    <row r="194" spans="12:14" ht="15" customHeight="1" x14ac:dyDescent="0.35">
      <c r="L194" s="91">
        <v>17105001</v>
      </c>
      <c r="M194" s="92">
        <v>0</v>
      </c>
      <c r="N194" s="92">
        <f t="shared" si="3"/>
        <v>0</v>
      </c>
    </row>
    <row r="195" spans="12:14" ht="15" customHeight="1" x14ac:dyDescent="0.35">
      <c r="L195" s="91">
        <v>1710500101</v>
      </c>
      <c r="M195" s="92">
        <v>0</v>
      </c>
      <c r="N195" s="92">
        <f t="shared" si="3"/>
        <v>0</v>
      </c>
    </row>
    <row r="196" spans="12:14" ht="15" customHeight="1" x14ac:dyDescent="0.35">
      <c r="L196" s="91">
        <v>1710500102</v>
      </c>
      <c r="M196" s="92">
        <v>0</v>
      </c>
      <c r="N196" s="92">
        <f t="shared" si="3"/>
        <v>0</v>
      </c>
    </row>
    <row r="197" spans="12:14" ht="15" customHeight="1" x14ac:dyDescent="0.35">
      <c r="L197" s="91">
        <v>1790</v>
      </c>
      <c r="M197" s="92">
        <v>0</v>
      </c>
      <c r="N197" s="92">
        <f t="shared" si="3"/>
        <v>0</v>
      </c>
    </row>
    <row r="198" spans="12:14" ht="15" customHeight="1" x14ac:dyDescent="0.35">
      <c r="L198" s="91">
        <v>179005</v>
      </c>
      <c r="M198" s="92">
        <v>0</v>
      </c>
      <c r="N198" s="92">
        <f t="shared" si="3"/>
        <v>0</v>
      </c>
    </row>
    <row r="199" spans="12:14" ht="15" customHeight="1" x14ac:dyDescent="0.35">
      <c r="L199" s="91">
        <v>17900501</v>
      </c>
      <c r="M199" s="92">
        <v>0</v>
      </c>
      <c r="N199" s="92">
        <f t="shared" si="3"/>
        <v>0</v>
      </c>
    </row>
    <row r="200" spans="12:14" ht="15" customHeight="1" x14ac:dyDescent="0.35">
      <c r="L200" s="91">
        <v>1790050101</v>
      </c>
      <c r="M200" s="92">
        <v>0</v>
      </c>
      <c r="N200" s="92">
        <f t="shared" ref="N200:N263" si="4">+M200/$N$2</f>
        <v>0</v>
      </c>
    </row>
    <row r="201" spans="12:14" ht="15" customHeight="1" x14ac:dyDescent="0.35">
      <c r="L201" s="91">
        <v>18</v>
      </c>
      <c r="M201" s="92">
        <v>0</v>
      </c>
      <c r="N201" s="92">
        <f t="shared" si="4"/>
        <v>0</v>
      </c>
    </row>
    <row r="202" spans="12:14" ht="15" customHeight="1" x14ac:dyDescent="0.35">
      <c r="L202" s="91">
        <v>1895</v>
      </c>
      <c r="M202" s="92">
        <v>0</v>
      </c>
      <c r="N202" s="92">
        <f t="shared" si="4"/>
        <v>0</v>
      </c>
    </row>
    <row r="203" spans="12:14" ht="15" customHeight="1" x14ac:dyDescent="0.35">
      <c r="L203" s="91">
        <v>189510</v>
      </c>
      <c r="M203" s="92">
        <v>0</v>
      </c>
      <c r="N203" s="92">
        <f t="shared" si="4"/>
        <v>0</v>
      </c>
    </row>
    <row r="204" spans="12:14" ht="15" customHeight="1" x14ac:dyDescent="0.35">
      <c r="L204" s="91">
        <v>18951001</v>
      </c>
      <c r="M204" s="92">
        <v>0</v>
      </c>
      <c r="N204" s="92">
        <f t="shared" si="4"/>
        <v>0</v>
      </c>
    </row>
    <row r="205" spans="12:14" ht="15" customHeight="1" x14ac:dyDescent="0.35">
      <c r="L205" s="91">
        <v>1895100101</v>
      </c>
      <c r="M205" s="92">
        <v>0</v>
      </c>
      <c r="N205" s="92">
        <f t="shared" si="4"/>
        <v>0</v>
      </c>
    </row>
    <row r="206" spans="12:14" ht="15" customHeight="1" x14ac:dyDescent="0.35">
      <c r="L206" s="91">
        <v>189526</v>
      </c>
      <c r="M206" s="92">
        <v>0</v>
      </c>
      <c r="N206" s="92">
        <f t="shared" si="4"/>
        <v>0</v>
      </c>
    </row>
    <row r="207" spans="12:14" ht="15" customHeight="1" x14ac:dyDescent="0.35">
      <c r="L207" s="91">
        <v>18952601</v>
      </c>
      <c r="M207" s="92">
        <v>0</v>
      </c>
      <c r="N207" s="92">
        <f t="shared" si="4"/>
        <v>0</v>
      </c>
    </row>
    <row r="208" spans="12:14" ht="15" customHeight="1" x14ac:dyDescent="0.35">
      <c r="L208" s="91">
        <v>1895260101</v>
      </c>
      <c r="M208" s="92">
        <v>0</v>
      </c>
      <c r="N208" s="92">
        <f t="shared" si="4"/>
        <v>0</v>
      </c>
    </row>
    <row r="209" spans="12:14" ht="15" customHeight="1" x14ac:dyDescent="0.35">
      <c r="L209" s="91">
        <v>2</v>
      </c>
      <c r="M209" s="92">
        <v>1338265987</v>
      </c>
      <c r="N209" s="92">
        <f t="shared" si="4"/>
        <v>1338.265987</v>
      </c>
    </row>
    <row r="210" spans="12:14" ht="15" customHeight="1" x14ac:dyDescent="0.35">
      <c r="L210" s="91">
        <v>21</v>
      </c>
      <c r="M210" s="92">
        <v>7761471</v>
      </c>
      <c r="N210" s="92">
        <f t="shared" si="4"/>
        <v>7.7614710000000002</v>
      </c>
    </row>
    <row r="211" spans="12:14" ht="15" customHeight="1" x14ac:dyDescent="0.35">
      <c r="L211" s="91">
        <v>2105</v>
      </c>
      <c r="M211" s="92">
        <v>0</v>
      </c>
      <c r="N211" s="92">
        <f t="shared" si="4"/>
        <v>0</v>
      </c>
    </row>
    <row r="212" spans="12:14" ht="15" customHeight="1" x14ac:dyDescent="0.35">
      <c r="L212" s="91">
        <v>210505</v>
      </c>
      <c r="M212" s="92">
        <v>0</v>
      </c>
      <c r="N212" s="92">
        <f t="shared" si="4"/>
        <v>0</v>
      </c>
    </row>
    <row r="213" spans="12:14" ht="15" customHeight="1" x14ac:dyDescent="0.35">
      <c r="L213" s="91">
        <v>21050501</v>
      </c>
      <c r="M213" s="92">
        <v>0</v>
      </c>
      <c r="N213" s="92">
        <f t="shared" si="4"/>
        <v>0</v>
      </c>
    </row>
    <row r="214" spans="12:14" ht="15" customHeight="1" x14ac:dyDescent="0.35">
      <c r="L214" s="91">
        <v>2105050101</v>
      </c>
      <c r="M214" s="92">
        <v>0</v>
      </c>
      <c r="N214" s="92">
        <f t="shared" si="4"/>
        <v>0</v>
      </c>
    </row>
    <row r="215" spans="12:14" ht="15" customHeight="1" x14ac:dyDescent="0.35">
      <c r="L215" s="91">
        <v>2115</v>
      </c>
      <c r="M215" s="92">
        <v>7761471</v>
      </c>
      <c r="N215" s="92">
        <f t="shared" si="4"/>
        <v>7.7614710000000002</v>
      </c>
    </row>
    <row r="216" spans="12:14" ht="15" customHeight="1" x14ac:dyDescent="0.35">
      <c r="L216" s="91">
        <v>211520</v>
      </c>
      <c r="M216" s="92">
        <v>7761471</v>
      </c>
      <c r="N216" s="92">
        <f t="shared" si="4"/>
        <v>7.7614710000000002</v>
      </c>
    </row>
    <row r="217" spans="12:14" ht="15" customHeight="1" x14ac:dyDescent="0.35">
      <c r="L217" s="91">
        <v>21152002</v>
      </c>
      <c r="M217" s="92">
        <v>7761471</v>
      </c>
      <c r="N217" s="92">
        <f t="shared" si="4"/>
        <v>7.7614710000000002</v>
      </c>
    </row>
    <row r="218" spans="12:14" ht="15" customHeight="1" x14ac:dyDescent="0.35">
      <c r="L218" s="91">
        <v>2115200201</v>
      </c>
      <c r="M218" s="92">
        <v>2347430</v>
      </c>
      <c r="N218" s="92">
        <f t="shared" si="4"/>
        <v>2.3474300000000001</v>
      </c>
    </row>
    <row r="219" spans="12:14" ht="15" customHeight="1" x14ac:dyDescent="0.35">
      <c r="L219" s="91">
        <v>2115200202</v>
      </c>
      <c r="M219" s="92">
        <v>5414041</v>
      </c>
      <c r="N219" s="92">
        <f t="shared" si="4"/>
        <v>5.4140410000000001</v>
      </c>
    </row>
    <row r="220" spans="12:14" ht="15" customHeight="1" x14ac:dyDescent="0.35">
      <c r="L220" s="91">
        <v>22</v>
      </c>
      <c r="M220" s="92">
        <v>111531982</v>
      </c>
      <c r="N220" s="92">
        <f t="shared" si="4"/>
        <v>111.531982</v>
      </c>
    </row>
    <row r="221" spans="12:14" ht="15" customHeight="1" x14ac:dyDescent="0.35">
      <c r="L221" s="91">
        <v>2205</v>
      </c>
      <c r="M221" s="92">
        <v>111531982</v>
      </c>
      <c r="N221" s="92">
        <f t="shared" si="4"/>
        <v>111.531982</v>
      </c>
    </row>
    <row r="222" spans="12:14" ht="15" customHeight="1" x14ac:dyDescent="0.35">
      <c r="L222" s="91">
        <v>220501</v>
      </c>
      <c r="M222" s="92">
        <v>111531982</v>
      </c>
      <c r="N222" s="92">
        <f t="shared" si="4"/>
        <v>111.531982</v>
      </c>
    </row>
    <row r="223" spans="12:14" ht="15" customHeight="1" x14ac:dyDescent="0.35">
      <c r="L223" s="91">
        <v>22050101</v>
      </c>
      <c r="M223" s="92">
        <v>111531982</v>
      </c>
      <c r="N223" s="92">
        <f t="shared" si="4"/>
        <v>111.531982</v>
      </c>
    </row>
    <row r="224" spans="12:14" ht="15" customHeight="1" x14ac:dyDescent="0.35">
      <c r="L224" s="91">
        <v>2205010101</v>
      </c>
      <c r="M224" s="92">
        <v>111531982</v>
      </c>
      <c r="N224" s="92">
        <f t="shared" si="4"/>
        <v>111.531982</v>
      </c>
    </row>
    <row r="225" spans="12:14" ht="15" customHeight="1" x14ac:dyDescent="0.35">
      <c r="L225" s="91">
        <v>2205010190</v>
      </c>
      <c r="M225" s="92">
        <v>0</v>
      </c>
      <c r="N225" s="92">
        <f t="shared" si="4"/>
        <v>0</v>
      </c>
    </row>
    <row r="226" spans="12:14" ht="15" customHeight="1" x14ac:dyDescent="0.35">
      <c r="L226" s="91">
        <v>23</v>
      </c>
      <c r="M226" s="92">
        <v>903114301</v>
      </c>
      <c r="N226" s="92">
        <f t="shared" si="4"/>
        <v>903.11430099999995</v>
      </c>
    </row>
    <row r="227" spans="12:14" ht="15" customHeight="1" x14ac:dyDescent="0.35">
      <c r="L227" s="91">
        <v>2315</v>
      </c>
      <c r="M227" s="92">
        <v>0</v>
      </c>
      <c r="N227" s="92">
        <f t="shared" si="4"/>
        <v>0</v>
      </c>
    </row>
    <row r="228" spans="12:14" ht="15" customHeight="1" x14ac:dyDescent="0.35">
      <c r="L228" s="91">
        <v>231501</v>
      </c>
      <c r="M228" s="92">
        <v>0</v>
      </c>
      <c r="N228" s="92">
        <f t="shared" si="4"/>
        <v>0</v>
      </c>
    </row>
    <row r="229" spans="12:14" ht="15" customHeight="1" x14ac:dyDescent="0.35">
      <c r="L229" s="91">
        <v>23150103</v>
      </c>
      <c r="M229" s="92">
        <v>0</v>
      </c>
      <c r="N229" s="92">
        <f t="shared" si="4"/>
        <v>0</v>
      </c>
    </row>
    <row r="230" spans="12:14" ht="15" customHeight="1" x14ac:dyDescent="0.35">
      <c r="L230" s="91">
        <v>2315010301</v>
      </c>
      <c r="M230" s="92">
        <v>0</v>
      </c>
      <c r="N230" s="92">
        <f t="shared" si="4"/>
        <v>0</v>
      </c>
    </row>
    <row r="231" spans="12:14" ht="15" customHeight="1" x14ac:dyDescent="0.35">
      <c r="L231" s="91">
        <v>2315010302</v>
      </c>
      <c r="M231" s="92">
        <v>0</v>
      </c>
      <c r="N231" s="92">
        <f t="shared" si="4"/>
        <v>0</v>
      </c>
    </row>
    <row r="232" spans="12:14" ht="15" customHeight="1" x14ac:dyDescent="0.35">
      <c r="L232" s="91">
        <v>2335</v>
      </c>
      <c r="M232" s="92">
        <v>51849544</v>
      </c>
      <c r="N232" s="92">
        <f t="shared" si="4"/>
        <v>51.849544000000002</v>
      </c>
    </row>
    <row r="233" spans="12:14" ht="15" customHeight="1" x14ac:dyDescent="0.35">
      <c r="L233" s="91">
        <v>233515</v>
      </c>
      <c r="M233" s="92">
        <v>0</v>
      </c>
      <c r="N233" s="92">
        <f t="shared" si="4"/>
        <v>0</v>
      </c>
    </row>
    <row r="234" spans="12:14" ht="15" customHeight="1" x14ac:dyDescent="0.35">
      <c r="L234" s="91">
        <v>23351501</v>
      </c>
      <c r="M234" s="92">
        <v>0</v>
      </c>
      <c r="N234" s="92">
        <f t="shared" si="4"/>
        <v>0</v>
      </c>
    </row>
    <row r="235" spans="12:14" ht="15" customHeight="1" x14ac:dyDescent="0.35">
      <c r="L235" s="91">
        <v>2335150101</v>
      </c>
      <c r="M235" s="92">
        <v>0</v>
      </c>
      <c r="N235" s="92">
        <f t="shared" si="4"/>
        <v>0</v>
      </c>
    </row>
    <row r="236" spans="12:14" ht="15" customHeight="1" x14ac:dyDescent="0.35">
      <c r="L236" s="91">
        <v>233525</v>
      </c>
      <c r="M236" s="92">
        <v>0</v>
      </c>
      <c r="N236" s="92">
        <f t="shared" si="4"/>
        <v>0</v>
      </c>
    </row>
    <row r="237" spans="12:14" ht="15" customHeight="1" x14ac:dyDescent="0.35">
      <c r="L237" s="91">
        <v>23352501</v>
      </c>
      <c r="M237" s="92">
        <v>0</v>
      </c>
      <c r="N237" s="92">
        <f t="shared" si="4"/>
        <v>0</v>
      </c>
    </row>
    <row r="238" spans="12:14" ht="15" customHeight="1" x14ac:dyDescent="0.35">
      <c r="L238" s="91">
        <v>2335250101</v>
      </c>
      <c r="M238" s="92">
        <v>0</v>
      </c>
      <c r="N238" s="92">
        <f t="shared" si="4"/>
        <v>0</v>
      </c>
    </row>
    <row r="239" spans="12:14" ht="15" customHeight="1" x14ac:dyDescent="0.35">
      <c r="L239" s="91">
        <v>233530</v>
      </c>
      <c r="M239" s="92">
        <v>356532</v>
      </c>
      <c r="N239" s="92">
        <f t="shared" si="4"/>
        <v>0.35653200000000002</v>
      </c>
    </row>
    <row r="240" spans="12:14" ht="15" customHeight="1" x14ac:dyDescent="0.35">
      <c r="L240" s="91">
        <v>23353001</v>
      </c>
      <c r="M240" s="92">
        <v>356532</v>
      </c>
      <c r="N240" s="92">
        <f t="shared" si="4"/>
        <v>0.35653200000000002</v>
      </c>
    </row>
    <row r="241" spans="12:14" ht="15" customHeight="1" x14ac:dyDescent="0.35">
      <c r="L241" s="91">
        <v>2335300101</v>
      </c>
      <c r="M241" s="92">
        <v>356532</v>
      </c>
      <c r="N241" s="92">
        <f t="shared" si="4"/>
        <v>0.35653200000000002</v>
      </c>
    </row>
    <row r="242" spans="12:14" ht="15" customHeight="1" x14ac:dyDescent="0.35">
      <c r="L242" s="91">
        <v>233535</v>
      </c>
      <c r="M242" s="92">
        <v>0</v>
      </c>
      <c r="N242" s="92">
        <f t="shared" si="4"/>
        <v>0</v>
      </c>
    </row>
    <row r="243" spans="12:14" ht="15" customHeight="1" x14ac:dyDescent="0.35">
      <c r="L243" s="91">
        <v>23353501</v>
      </c>
      <c r="M243" s="92">
        <v>0</v>
      </c>
      <c r="N243" s="92">
        <f t="shared" si="4"/>
        <v>0</v>
      </c>
    </row>
    <row r="244" spans="12:14" ht="15" customHeight="1" x14ac:dyDescent="0.35">
      <c r="L244" s="91">
        <v>2335350101</v>
      </c>
      <c r="M244" s="92">
        <v>0</v>
      </c>
      <c r="N244" s="92">
        <f t="shared" si="4"/>
        <v>0</v>
      </c>
    </row>
    <row r="245" spans="12:14" ht="15" customHeight="1" x14ac:dyDescent="0.35">
      <c r="L245" s="91">
        <v>233540</v>
      </c>
      <c r="M245" s="92">
        <v>0</v>
      </c>
      <c r="N245" s="92">
        <f t="shared" si="4"/>
        <v>0</v>
      </c>
    </row>
    <row r="246" spans="12:14" ht="15" customHeight="1" x14ac:dyDescent="0.35">
      <c r="L246" s="91">
        <v>23354001</v>
      </c>
      <c r="M246" s="92">
        <v>0</v>
      </c>
      <c r="N246" s="92">
        <f t="shared" si="4"/>
        <v>0</v>
      </c>
    </row>
    <row r="247" spans="12:14" ht="15" customHeight="1" x14ac:dyDescent="0.35">
      <c r="L247" s="91">
        <v>2335400101</v>
      </c>
      <c r="M247" s="92">
        <v>0</v>
      </c>
      <c r="N247" s="92">
        <f t="shared" si="4"/>
        <v>0</v>
      </c>
    </row>
    <row r="248" spans="12:14" ht="15" customHeight="1" x14ac:dyDescent="0.35">
      <c r="L248" s="91">
        <v>233545</v>
      </c>
      <c r="M248" s="92">
        <v>0</v>
      </c>
      <c r="N248" s="92">
        <f t="shared" si="4"/>
        <v>0</v>
      </c>
    </row>
    <row r="249" spans="12:14" ht="15" customHeight="1" x14ac:dyDescent="0.35">
      <c r="L249" s="91">
        <v>23354501</v>
      </c>
      <c r="M249" s="92">
        <v>0</v>
      </c>
      <c r="N249" s="92">
        <f t="shared" si="4"/>
        <v>0</v>
      </c>
    </row>
    <row r="250" spans="12:14" ht="15" customHeight="1" x14ac:dyDescent="0.35">
      <c r="L250" s="91">
        <v>2335450101</v>
      </c>
      <c r="M250" s="92">
        <v>0</v>
      </c>
      <c r="N250" s="92">
        <f t="shared" si="4"/>
        <v>0</v>
      </c>
    </row>
    <row r="251" spans="12:14" ht="15" customHeight="1" x14ac:dyDescent="0.35">
      <c r="L251" s="91">
        <v>233550</v>
      </c>
      <c r="M251" s="92">
        <v>0</v>
      </c>
      <c r="N251" s="92">
        <f t="shared" si="4"/>
        <v>0</v>
      </c>
    </row>
    <row r="252" spans="12:14" ht="15" customHeight="1" x14ac:dyDescent="0.35">
      <c r="L252" s="91">
        <v>23355001</v>
      </c>
      <c r="M252" s="92">
        <v>0</v>
      </c>
      <c r="N252" s="92">
        <f t="shared" si="4"/>
        <v>0</v>
      </c>
    </row>
    <row r="253" spans="12:14" ht="15" customHeight="1" x14ac:dyDescent="0.35">
      <c r="L253" s="91">
        <v>2335500101</v>
      </c>
      <c r="M253" s="92">
        <v>0</v>
      </c>
      <c r="N253" s="92">
        <f t="shared" si="4"/>
        <v>0</v>
      </c>
    </row>
    <row r="254" spans="12:14" ht="15" customHeight="1" x14ac:dyDescent="0.35">
      <c r="L254" s="91">
        <v>233555</v>
      </c>
      <c r="M254" s="92">
        <v>0</v>
      </c>
      <c r="N254" s="92">
        <f t="shared" si="4"/>
        <v>0</v>
      </c>
    </row>
    <row r="255" spans="12:14" ht="15" customHeight="1" x14ac:dyDescent="0.35">
      <c r="L255" s="91">
        <v>23355501</v>
      </c>
      <c r="M255" s="92">
        <v>0</v>
      </c>
      <c r="N255" s="92">
        <f t="shared" si="4"/>
        <v>0</v>
      </c>
    </row>
    <row r="256" spans="12:14" ht="15" customHeight="1" x14ac:dyDescent="0.35">
      <c r="L256" s="91">
        <v>2335550101</v>
      </c>
      <c r="M256" s="92">
        <v>0</v>
      </c>
      <c r="N256" s="92">
        <f t="shared" si="4"/>
        <v>0</v>
      </c>
    </row>
    <row r="257" spans="12:14" ht="15" customHeight="1" x14ac:dyDescent="0.35">
      <c r="L257" s="91">
        <v>233595</v>
      </c>
      <c r="M257" s="92">
        <v>51493012</v>
      </c>
      <c r="N257" s="92">
        <f t="shared" si="4"/>
        <v>51.493012</v>
      </c>
    </row>
    <row r="258" spans="12:14" ht="15" customHeight="1" x14ac:dyDescent="0.35">
      <c r="L258" s="91">
        <v>23359501</v>
      </c>
      <c r="M258" s="92">
        <v>51493012</v>
      </c>
      <c r="N258" s="92">
        <f t="shared" si="4"/>
        <v>51.493012</v>
      </c>
    </row>
    <row r="259" spans="12:14" ht="15" customHeight="1" x14ac:dyDescent="0.35">
      <c r="L259" s="91">
        <v>2335950101</v>
      </c>
      <c r="M259" s="92">
        <v>0</v>
      </c>
      <c r="N259" s="92">
        <f t="shared" si="4"/>
        <v>0</v>
      </c>
    </row>
    <row r="260" spans="12:14" ht="15" customHeight="1" x14ac:dyDescent="0.35">
      <c r="L260" s="91">
        <v>2335950102</v>
      </c>
      <c r="M260" s="92">
        <v>0</v>
      </c>
      <c r="N260" s="92">
        <f t="shared" si="4"/>
        <v>0</v>
      </c>
    </row>
    <row r="261" spans="12:14" ht="15" customHeight="1" x14ac:dyDescent="0.35">
      <c r="L261" s="91">
        <v>2335950103</v>
      </c>
      <c r="M261" s="92">
        <v>0</v>
      </c>
      <c r="N261" s="92">
        <f t="shared" si="4"/>
        <v>0</v>
      </c>
    </row>
    <row r="262" spans="12:14" ht="15" customHeight="1" x14ac:dyDescent="0.35">
      <c r="L262" s="91">
        <v>2335950105</v>
      </c>
      <c r="M262" s="92">
        <v>0</v>
      </c>
      <c r="N262" s="92">
        <f t="shared" si="4"/>
        <v>0</v>
      </c>
    </row>
    <row r="263" spans="12:14" ht="15" customHeight="1" x14ac:dyDescent="0.35">
      <c r="L263" s="91">
        <v>2335950190</v>
      </c>
      <c r="M263" s="92">
        <v>51493012</v>
      </c>
      <c r="N263" s="92">
        <f t="shared" si="4"/>
        <v>51.493012</v>
      </c>
    </row>
    <row r="264" spans="12:14" ht="15" customHeight="1" x14ac:dyDescent="0.35">
      <c r="L264" s="91">
        <v>2345</v>
      </c>
      <c r="M264" s="92">
        <v>0</v>
      </c>
      <c r="N264" s="92">
        <f t="shared" ref="N264:N327" si="5">+M264/$N$2</f>
        <v>0</v>
      </c>
    </row>
    <row r="265" spans="12:14" ht="15" customHeight="1" x14ac:dyDescent="0.35">
      <c r="L265" s="91">
        <v>234501</v>
      </c>
      <c r="M265" s="92">
        <v>0</v>
      </c>
      <c r="N265" s="92">
        <f t="shared" si="5"/>
        <v>0</v>
      </c>
    </row>
    <row r="266" spans="12:14" ht="15" customHeight="1" x14ac:dyDescent="0.35">
      <c r="L266" s="91">
        <v>23450101</v>
      </c>
      <c r="M266" s="92">
        <v>0</v>
      </c>
      <c r="N266" s="92">
        <f t="shared" si="5"/>
        <v>0</v>
      </c>
    </row>
    <row r="267" spans="12:14" ht="15" customHeight="1" x14ac:dyDescent="0.35">
      <c r="L267" s="91">
        <v>2345010102</v>
      </c>
      <c r="M267" s="92">
        <v>0</v>
      </c>
      <c r="N267" s="92">
        <f t="shared" si="5"/>
        <v>0</v>
      </c>
    </row>
    <row r="268" spans="12:14" ht="15" customHeight="1" x14ac:dyDescent="0.35">
      <c r="L268" s="91">
        <v>2345010103</v>
      </c>
      <c r="M268" s="92">
        <v>0</v>
      </c>
      <c r="N268" s="92">
        <f t="shared" si="5"/>
        <v>0</v>
      </c>
    </row>
    <row r="269" spans="12:14" ht="15" customHeight="1" x14ac:dyDescent="0.35">
      <c r="L269" s="91">
        <v>2365</v>
      </c>
      <c r="M269" s="92">
        <v>4540700</v>
      </c>
      <c r="N269" s="92">
        <f t="shared" si="5"/>
        <v>4.5407000000000002</v>
      </c>
    </row>
    <row r="270" spans="12:14" ht="15" customHeight="1" x14ac:dyDescent="0.35">
      <c r="L270" s="91">
        <v>236505</v>
      </c>
      <c r="M270" s="92">
        <v>2572115</v>
      </c>
      <c r="N270" s="92">
        <f t="shared" si="5"/>
        <v>2.5721150000000002</v>
      </c>
    </row>
    <row r="271" spans="12:14" ht="15" customHeight="1" x14ac:dyDescent="0.35">
      <c r="L271" s="91">
        <v>23650501</v>
      </c>
      <c r="M271" s="92">
        <v>2572115</v>
      </c>
      <c r="N271" s="92">
        <f t="shared" si="5"/>
        <v>2.5721150000000002</v>
      </c>
    </row>
    <row r="272" spans="12:14" ht="15" customHeight="1" x14ac:dyDescent="0.35">
      <c r="L272" s="91">
        <v>2365050101</v>
      </c>
      <c r="M272" s="92">
        <v>-31179809</v>
      </c>
      <c r="N272" s="92">
        <f t="shared" si="5"/>
        <v>-31.179808999999999</v>
      </c>
    </row>
    <row r="273" spans="12:14" ht="15" customHeight="1" x14ac:dyDescent="0.35">
      <c r="L273" s="91">
        <v>2365050102</v>
      </c>
      <c r="M273" s="92">
        <v>33751924</v>
      </c>
      <c r="N273" s="92">
        <f t="shared" si="5"/>
        <v>33.751924000000002</v>
      </c>
    </row>
    <row r="274" spans="12:14" ht="15" customHeight="1" x14ac:dyDescent="0.35">
      <c r="L274" s="91">
        <v>236515</v>
      </c>
      <c r="M274" s="92">
        <v>923450</v>
      </c>
      <c r="N274" s="92">
        <f t="shared" si="5"/>
        <v>0.92344999999999999</v>
      </c>
    </row>
    <row r="275" spans="12:14" ht="15" customHeight="1" x14ac:dyDescent="0.35">
      <c r="L275" s="91">
        <v>23651501</v>
      </c>
      <c r="M275" s="92">
        <v>923450</v>
      </c>
      <c r="N275" s="92">
        <f t="shared" si="5"/>
        <v>0.92344999999999999</v>
      </c>
    </row>
    <row r="276" spans="12:14" ht="15" customHeight="1" x14ac:dyDescent="0.35">
      <c r="L276" s="91">
        <v>2365150101</v>
      </c>
      <c r="M276" s="92">
        <v>-4189261</v>
      </c>
      <c r="N276" s="92">
        <f t="shared" si="5"/>
        <v>-4.1892610000000001</v>
      </c>
    </row>
    <row r="277" spans="12:14" ht="15" customHeight="1" x14ac:dyDescent="0.35">
      <c r="L277" s="91">
        <v>2365150102</v>
      </c>
      <c r="M277" s="92">
        <v>260000</v>
      </c>
      <c r="N277" s="92">
        <f t="shared" si="5"/>
        <v>0.26</v>
      </c>
    </row>
    <row r="278" spans="12:14" ht="15" customHeight="1" x14ac:dyDescent="0.35">
      <c r="L278" s="91">
        <v>2365150103</v>
      </c>
      <c r="M278" s="92">
        <v>4053344</v>
      </c>
      <c r="N278" s="92">
        <f t="shared" si="5"/>
        <v>4.0533440000000001</v>
      </c>
    </row>
    <row r="279" spans="12:14" ht="15" customHeight="1" x14ac:dyDescent="0.35">
      <c r="L279" s="91">
        <v>2365150104</v>
      </c>
      <c r="M279" s="92">
        <v>17807</v>
      </c>
      <c r="N279" s="92">
        <f t="shared" si="5"/>
        <v>1.7807E-2</v>
      </c>
    </row>
    <row r="280" spans="12:14" ht="15" customHeight="1" x14ac:dyDescent="0.35">
      <c r="L280" s="91">
        <v>2365150195</v>
      </c>
      <c r="M280" s="92">
        <v>781560</v>
      </c>
      <c r="N280" s="92">
        <f t="shared" si="5"/>
        <v>0.78156000000000003</v>
      </c>
    </row>
    <row r="281" spans="12:14" ht="15" customHeight="1" x14ac:dyDescent="0.35">
      <c r="L281" s="91">
        <v>236525</v>
      </c>
      <c r="M281" s="92">
        <v>175886</v>
      </c>
      <c r="N281" s="92">
        <f t="shared" si="5"/>
        <v>0.17588599999999999</v>
      </c>
    </row>
    <row r="282" spans="12:14" ht="15" customHeight="1" x14ac:dyDescent="0.35">
      <c r="L282" s="91">
        <v>23652501</v>
      </c>
      <c r="M282" s="92">
        <v>175886</v>
      </c>
      <c r="N282" s="92">
        <f t="shared" si="5"/>
        <v>0.17588599999999999</v>
      </c>
    </row>
    <row r="283" spans="12:14" ht="15" customHeight="1" x14ac:dyDescent="0.35">
      <c r="L283" s="91">
        <v>2365250101</v>
      </c>
      <c r="M283" s="92">
        <v>-2312134</v>
      </c>
      <c r="N283" s="92">
        <f t="shared" si="5"/>
        <v>-2.3121339999999999</v>
      </c>
    </row>
    <row r="284" spans="12:14" ht="15" customHeight="1" x14ac:dyDescent="0.35">
      <c r="L284" s="91">
        <v>2365250102</v>
      </c>
      <c r="M284" s="92">
        <v>9000</v>
      </c>
      <c r="N284" s="92">
        <f t="shared" si="5"/>
        <v>8.9999999999999993E-3</v>
      </c>
    </row>
    <row r="285" spans="12:14" ht="15" customHeight="1" x14ac:dyDescent="0.35">
      <c r="L285" s="91">
        <v>2365250105</v>
      </c>
      <c r="M285" s="92">
        <v>304896</v>
      </c>
      <c r="N285" s="92">
        <f t="shared" si="5"/>
        <v>0.304896</v>
      </c>
    </row>
    <row r="286" spans="12:14" ht="15" customHeight="1" x14ac:dyDescent="0.35">
      <c r="L286" s="91">
        <v>2365250106</v>
      </c>
      <c r="M286" s="92">
        <v>843259</v>
      </c>
      <c r="N286" s="92">
        <f t="shared" si="5"/>
        <v>0.84325899999999998</v>
      </c>
    </row>
    <row r="287" spans="12:14" ht="15" customHeight="1" x14ac:dyDescent="0.35">
      <c r="L287" s="91">
        <v>2365250107</v>
      </c>
      <c r="M287" s="92">
        <v>1395505</v>
      </c>
      <c r="N287" s="92">
        <f t="shared" si="5"/>
        <v>1.395505</v>
      </c>
    </row>
    <row r="288" spans="12:14" ht="15" customHeight="1" x14ac:dyDescent="0.35">
      <c r="L288" s="91">
        <v>2365250195</v>
      </c>
      <c r="M288" s="92">
        <v>-64640</v>
      </c>
      <c r="N288" s="92">
        <f t="shared" si="5"/>
        <v>-6.4640000000000003E-2</v>
      </c>
    </row>
    <row r="289" spans="12:14" ht="15" customHeight="1" x14ac:dyDescent="0.35">
      <c r="L289" s="91">
        <v>236530</v>
      </c>
      <c r="M289" s="92">
        <v>23287</v>
      </c>
      <c r="N289" s="92">
        <f t="shared" si="5"/>
        <v>2.3286999999999999E-2</v>
      </c>
    </row>
    <row r="290" spans="12:14" ht="15" customHeight="1" x14ac:dyDescent="0.35">
      <c r="L290" s="91">
        <v>23653001</v>
      </c>
      <c r="M290" s="92">
        <v>23287</v>
      </c>
      <c r="N290" s="92">
        <f t="shared" si="5"/>
        <v>2.3286999999999999E-2</v>
      </c>
    </row>
    <row r="291" spans="12:14" ht="15" customHeight="1" x14ac:dyDescent="0.35">
      <c r="L291" s="91">
        <v>2365300101</v>
      </c>
      <c r="M291" s="92">
        <v>-236377</v>
      </c>
      <c r="N291" s="92">
        <f t="shared" si="5"/>
        <v>-0.236377</v>
      </c>
    </row>
    <row r="292" spans="12:14" ht="15" customHeight="1" x14ac:dyDescent="0.35">
      <c r="L292" s="91">
        <v>2365300102</v>
      </c>
      <c r="M292" s="92">
        <v>0</v>
      </c>
      <c r="N292" s="92">
        <f t="shared" si="5"/>
        <v>0</v>
      </c>
    </row>
    <row r="293" spans="12:14" ht="15" customHeight="1" x14ac:dyDescent="0.35">
      <c r="L293" s="91">
        <v>2365300103</v>
      </c>
      <c r="M293" s="92">
        <v>259664</v>
      </c>
      <c r="N293" s="92">
        <f t="shared" si="5"/>
        <v>0.25966400000000001</v>
      </c>
    </row>
    <row r="294" spans="12:14" ht="15" customHeight="1" x14ac:dyDescent="0.35">
      <c r="L294" s="91">
        <v>236540</v>
      </c>
      <c r="M294" s="92">
        <v>726852</v>
      </c>
      <c r="N294" s="92">
        <f t="shared" si="5"/>
        <v>0.72685200000000005</v>
      </c>
    </row>
    <row r="295" spans="12:14" ht="15" customHeight="1" x14ac:dyDescent="0.35">
      <c r="L295" s="91">
        <v>23654001</v>
      </c>
      <c r="M295" s="92">
        <v>726852</v>
      </c>
      <c r="N295" s="92">
        <f t="shared" si="5"/>
        <v>0.72685200000000005</v>
      </c>
    </row>
    <row r="296" spans="12:14" ht="15" customHeight="1" x14ac:dyDescent="0.35">
      <c r="L296" s="91">
        <v>2365400101</v>
      </c>
      <c r="M296" s="92">
        <v>-1786083</v>
      </c>
      <c r="N296" s="92">
        <f t="shared" si="5"/>
        <v>-1.7860830000000001</v>
      </c>
    </row>
    <row r="297" spans="12:14" ht="15" customHeight="1" x14ac:dyDescent="0.35">
      <c r="L297" s="91">
        <v>2365400105</v>
      </c>
      <c r="M297" s="92">
        <v>81539</v>
      </c>
      <c r="N297" s="92">
        <f t="shared" si="5"/>
        <v>8.1539E-2</v>
      </c>
    </row>
    <row r="298" spans="12:14" ht="15" customHeight="1" x14ac:dyDescent="0.35">
      <c r="L298" s="91">
        <v>2365400107</v>
      </c>
      <c r="M298" s="92">
        <v>2431396</v>
      </c>
      <c r="N298" s="92">
        <f t="shared" si="5"/>
        <v>2.4313959999999999</v>
      </c>
    </row>
    <row r="299" spans="12:14" ht="15" customHeight="1" x14ac:dyDescent="0.35">
      <c r="L299" s="91">
        <v>236550</v>
      </c>
      <c r="M299" s="92">
        <v>-27</v>
      </c>
      <c r="N299" s="92">
        <f t="shared" si="5"/>
        <v>-2.6999999999999999E-5</v>
      </c>
    </row>
    <row r="300" spans="12:14" ht="15" customHeight="1" x14ac:dyDescent="0.35">
      <c r="L300" s="91">
        <v>23655001</v>
      </c>
      <c r="M300" s="92">
        <v>-27</v>
      </c>
      <c r="N300" s="92">
        <f t="shared" si="5"/>
        <v>-2.6999999999999999E-5</v>
      </c>
    </row>
    <row r="301" spans="12:14" ht="15" customHeight="1" x14ac:dyDescent="0.35">
      <c r="L301" s="91">
        <v>2365500101</v>
      </c>
      <c r="M301" s="92">
        <v>-2099930</v>
      </c>
      <c r="N301" s="92">
        <f t="shared" si="5"/>
        <v>-2.0999300000000001</v>
      </c>
    </row>
    <row r="302" spans="12:14" ht="15" customHeight="1" x14ac:dyDescent="0.35">
      <c r="L302" s="91">
        <v>2365500102</v>
      </c>
      <c r="M302" s="92">
        <v>2099903</v>
      </c>
      <c r="N302" s="92">
        <f t="shared" si="5"/>
        <v>2.0999029999999999</v>
      </c>
    </row>
    <row r="303" spans="12:14" ht="15" customHeight="1" x14ac:dyDescent="0.35">
      <c r="L303" s="91">
        <v>236570</v>
      </c>
      <c r="M303" s="92">
        <v>119137</v>
      </c>
      <c r="N303" s="92">
        <f t="shared" si="5"/>
        <v>0.11913700000000001</v>
      </c>
    </row>
    <row r="304" spans="12:14" ht="15" customHeight="1" x14ac:dyDescent="0.35">
      <c r="L304" s="91">
        <v>23657001</v>
      </c>
      <c r="M304" s="92">
        <v>119137</v>
      </c>
      <c r="N304" s="92">
        <f t="shared" si="5"/>
        <v>0.11913700000000001</v>
      </c>
    </row>
    <row r="305" spans="12:14" ht="15" customHeight="1" x14ac:dyDescent="0.35">
      <c r="L305" s="91">
        <v>2365700101</v>
      </c>
      <c r="M305" s="92">
        <v>-79661</v>
      </c>
      <c r="N305" s="92">
        <f t="shared" si="5"/>
        <v>-7.9660999999999996E-2</v>
      </c>
    </row>
    <row r="306" spans="12:14" ht="15" customHeight="1" x14ac:dyDescent="0.35">
      <c r="L306" s="91">
        <v>2365700102</v>
      </c>
      <c r="M306" s="92">
        <v>128798</v>
      </c>
      <c r="N306" s="92">
        <f t="shared" si="5"/>
        <v>0.128798</v>
      </c>
    </row>
    <row r="307" spans="12:14" ht="15" customHeight="1" x14ac:dyDescent="0.35">
      <c r="L307" s="91">
        <v>2365700103</v>
      </c>
      <c r="M307" s="92">
        <v>70000</v>
      </c>
      <c r="N307" s="92">
        <f t="shared" si="5"/>
        <v>7.0000000000000007E-2</v>
      </c>
    </row>
    <row r="308" spans="12:14" ht="15" customHeight="1" x14ac:dyDescent="0.35">
      <c r="L308" s="91">
        <v>2367</v>
      </c>
      <c r="M308" s="92">
        <v>0</v>
      </c>
      <c r="N308" s="92">
        <f t="shared" si="5"/>
        <v>0</v>
      </c>
    </row>
    <row r="309" spans="12:14" ht="15" customHeight="1" x14ac:dyDescent="0.35">
      <c r="L309" s="91">
        <v>236715</v>
      </c>
      <c r="M309" s="92">
        <v>0</v>
      </c>
      <c r="N309" s="92">
        <f t="shared" si="5"/>
        <v>0</v>
      </c>
    </row>
    <row r="310" spans="12:14" ht="15" customHeight="1" x14ac:dyDescent="0.35">
      <c r="L310" s="91">
        <v>23671501</v>
      </c>
      <c r="M310" s="92">
        <v>0</v>
      </c>
      <c r="N310" s="92">
        <f t="shared" si="5"/>
        <v>0</v>
      </c>
    </row>
    <row r="311" spans="12:14" ht="15" customHeight="1" x14ac:dyDescent="0.35">
      <c r="L311" s="91">
        <v>2367150101</v>
      </c>
      <c r="M311" s="92">
        <v>-3989815</v>
      </c>
      <c r="N311" s="92">
        <f t="shared" si="5"/>
        <v>-3.9898150000000001</v>
      </c>
    </row>
    <row r="312" spans="12:14" ht="15" customHeight="1" x14ac:dyDescent="0.35">
      <c r="L312" s="91">
        <v>2367150103</v>
      </c>
      <c r="M312" s="92">
        <v>3989815</v>
      </c>
      <c r="N312" s="92">
        <f t="shared" si="5"/>
        <v>3.9898150000000001</v>
      </c>
    </row>
    <row r="313" spans="12:14" ht="15" customHeight="1" x14ac:dyDescent="0.35">
      <c r="L313" s="91">
        <v>2368</v>
      </c>
      <c r="M313" s="92">
        <v>363803</v>
      </c>
      <c r="N313" s="92">
        <f t="shared" si="5"/>
        <v>0.36380299999999999</v>
      </c>
    </row>
    <row r="314" spans="12:14" ht="15" customHeight="1" x14ac:dyDescent="0.35">
      <c r="L314" s="91">
        <v>236801</v>
      </c>
      <c r="M314" s="92">
        <v>363803</v>
      </c>
      <c r="N314" s="92">
        <f t="shared" si="5"/>
        <v>0.36380299999999999</v>
      </c>
    </row>
    <row r="315" spans="12:14" ht="15" customHeight="1" x14ac:dyDescent="0.35">
      <c r="L315" s="91">
        <v>23680101</v>
      </c>
      <c r="M315" s="92">
        <v>363803</v>
      </c>
      <c r="N315" s="92">
        <f t="shared" si="5"/>
        <v>0.36380299999999999</v>
      </c>
    </row>
    <row r="316" spans="12:14" ht="15" customHeight="1" x14ac:dyDescent="0.35">
      <c r="L316" s="91">
        <v>2368010101</v>
      </c>
      <c r="M316" s="92">
        <v>-522733</v>
      </c>
      <c r="N316" s="92">
        <f t="shared" si="5"/>
        <v>-0.522733</v>
      </c>
    </row>
    <row r="317" spans="12:14" ht="15" customHeight="1" x14ac:dyDescent="0.35">
      <c r="L317" s="91">
        <v>2368010104</v>
      </c>
      <c r="M317" s="92">
        <v>157968</v>
      </c>
      <c r="N317" s="92">
        <f t="shared" si="5"/>
        <v>0.157968</v>
      </c>
    </row>
    <row r="318" spans="12:14" ht="15" customHeight="1" x14ac:dyDescent="0.35">
      <c r="L318" s="91">
        <v>2368010105</v>
      </c>
      <c r="M318" s="92">
        <v>7038</v>
      </c>
      <c r="N318" s="92">
        <f t="shared" si="5"/>
        <v>7.038E-3</v>
      </c>
    </row>
    <row r="319" spans="12:14" ht="15" customHeight="1" x14ac:dyDescent="0.35">
      <c r="L319" s="91">
        <v>2368010108</v>
      </c>
      <c r="M319" s="92">
        <v>235601</v>
      </c>
      <c r="N319" s="92">
        <f t="shared" si="5"/>
        <v>0.235601</v>
      </c>
    </row>
    <row r="320" spans="12:14" ht="15" customHeight="1" x14ac:dyDescent="0.35">
      <c r="L320" s="91">
        <v>2368010112</v>
      </c>
      <c r="M320" s="92">
        <v>11667</v>
      </c>
      <c r="N320" s="92">
        <f t="shared" si="5"/>
        <v>1.1667E-2</v>
      </c>
    </row>
    <row r="321" spans="12:14" ht="15" customHeight="1" x14ac:dyDescent="0.35">
      <c r="L321" s="91">
        <v>2368010118</v>
      </c>
      <c r="M321" s="92">
        <v>474262</v>
      </c>
      <c r="N321" s="92">
        <f t="shared" si="5"/>
        <v>0.47426200000000002</v>
      </c>
    </row>
    <row r="322" spans="12:14" ht="15" customHeight="1" x14ac:dyDescent="0.35">
      <c r="L322" s="91">
        <v>2370</v>
      </c>
      <c r="M322" s="92">
        <v>846225776</v>
      </c>
      <c r="N322" s="92">
        <f t="shared" si="5"/>
        <v>846.225776</v>
      </c>
    </row>
    <row r="323" spans="12:14" ht="15" customHeight="1" x14ac:dyDescent="0.35">
      <c r="L323" s="91">
        <v>237005</v>
      </c>
      <c r="M323" s="92">
        <v>22264060</v>
      </c>
      <c r="N323" s="92">
        <f t="shared" si="5"/>
        <v>22.264060000000001</v>
      </c>
    </row>
    <row r="324" spans="12:14" ht="15" customHeight="1" x14ac:dyDescent="0.35">
      <c r="L324" s="91">
        <v>23700501</v>
      </c>
      <c r="M324" s="92">
        <v>22264060</v>
      </c>
      <c r="N324" s="92">
        <f t="shared" si="5"/>
        <v>22.264060000000001</v>
      </c>
    </row>
    <row r="325" spans="12:14" ht="15" customHeight="1" x14ac:dyDescent="0.35">
      <c r="L325" s="91">
        <v>2370050101</v>
      </c>
      <c r="M325" s="92">
        <v>10908400</v>
      </c>
      <c r="N325" s="92">
        <f t="shared" si="5"/>
        <v>10.9084</v>
      </c>
    </row>
    <row r="326" spans="12:14" ht="15" customHeight="1" x14ac:dyDescent="0.35">
      <c r="L326" s="91">
        <v>2370050104</v>
      </c>
      <c r="M326" s="92">
        <v>11355660</v>
      </c>
      <c r="N326" s="92">
        <f t="shared" si="5"/>
        <v>11.35566</v>
      </c>
    </row>
    <row r="327" spans="12:14" ht="15" customHeight="1" x14ac:dyDescent="0.35">
      <c r="L327" s="91">
        <v>237010</v>
      </c>
      <c r="M327" s="92">
        <v>8535400</v>
      </c>
      <c r="N327" s="92">
        <f t="shared" si="5"/>
        <v>8.5353999999999992</v>
      </c>
    </row>
    <row r="328" spans="12:14" ht="15" customHeight="1" x14ac:dyDescent="0.35">
      <c r="L328" s="91">
        <v>23701001</v>
      </c>
      <c r="M328" s="92">
        <v>8535400</v>
      </c>
      <c r="N328" s="92">
        <f t="shared" ref="N328:N391" si="6">+M328/$N$2</f>
        <v>8.5353999999999992</v>
      </c>
    </row>
    <row r="329" spans="12:14" ht="15" customHeight="1" x14ac:dyDescent="0.35">
      <c r="L329" s="91">
        <v>2370100101</v>
      </c>
      <c r="M329" s="92">
        <v>8535400</v>
      </c>
      <c r="N329" s="92">
        <f t="shared" si="6"/>
        <v>8.5353999999999992</v>
      </c>
    </row>
    <row r="330" spans="12:14" ht="15" customHeight="1" x14ac:dyDescent="0.35">
      <c r="L330" s="91">
        <v>237011</v>
      </c>
      <c r="M330" s="92">
        <v>182850</v>
      </c>
      <c r="N330" s="92">
        <f t="shared" si="6"/>
        <v>0.18285000000000001</v>
      </c>
    </row>
    <row r="331" spans="12:14" ht="15" customHeight="1" x14ac:dyDescent="0.35">
      <c r="L331" s="91">
        <v>23701101</v>
      </c>
      <c r="M331" s="92">
        <v>182850</v>
      </c>
      <c r="N331" s="92">
        <f t="shared" si="6"/>
        <v>0.18285000000000001</v>
      </c>
    </row>
    <row r="332" spans="12:14" ht="15" customHeight="1" x14ac:dyDescent="0.35">
      <c r="L332" s="91">
        <v>2370110111</v>
      </c>
      <c r="M332" s="92">
        <v>182850</v>
      </c>
      <c r="N332" s="92">
        <f t="shared" si="6"/>
        <v>0.18285000000000001</v>
      </c>
    </row>
    <row r="333" spans="12:14" ht="15" customHeight="1" x14ac:dyDescent="0.35">
      <c r="L333" s="91">
        <v>237015</v>
      </c>
      <c r="M333" s="92">
        <v>354100</v>
      </c>
      <c r="N333" s="92">
        <f t="shared" si="6"/>
        <v>0.35410000000000003</v>
      </c>
    </row>
    <row r="334" spans="12:14" ht="15" customHeight="1" x14ac:dyDescent="0.35">
      <c r="L334" s="91">
        <v>23701501</v>
      </c>
      <c r="M334" s="92">
        <v>354100</v>
      </c>
      <c r="N334" s="92">
        <f t="shared" si="6"/>
        <v>0.35410000000000003</v>
      </c>
    </row>
    <row r="335" spans="12:14" ht="15" customHeight="1" x14ac:dyDescent="0.35">
      <c r="L335" s="91">
        <v>2370150101</v>
      </c>
      <c r="M335" s="92">
        <v>354100</v>
      </c>
      <c r="N335" s="92">
        <f t="shared" si="6"/>
        <v>0.35410000000000003</v>
      </c>
    </row>
    <row r="336" spans="12:14" ht="15" customHeight="1" x14ac:dyDescent="0.35">
      <c r="L336" s="91">
        <v>237025</v>
      </c>
      <c r="M336" s="92">
        <v>6173700</v>
      </c>
      <c r="N336" s="92">
        <f t="shared" si="6"/>
        <v>6.1737000000000002</v>
      </c>
    </row>
    <row r="337" spans="12:14" ht="15" customHeight="1" x14ac:dyDescent="0.35">
      <c r="L337" s="91">
        <v>23702501</v>
      </c>
      <c r="M337" s="92">
        <v>6173700</v>
      </c>
      <c r="N337" s="92">
        <f t="shared" si="6"/>
        <v>6.1737000000000002</v>
      </c>
    </row>
    <row r="338" spans="12:14" ht="15" customHeight="1" x14ac:dyDescent="0.35">
      <c r="L338" s="91">
        <v>2370250101</v>
      </c>
      <c r="M338" s="92">
        <v>2058100</v>
      </c>
      <c r="N338" s="92">
        <f t="shared" si="6"/>
        <v>2.0581</v>
      </c>
    </row>
    <row r="339" spans="12:14" ht="15" customHeight="1" x14ac:dyDescent="0.35">
      <c r="L339" s="91">
        <v>2370250172</v>
      </c>
      <c r="M339" s="92">
        <v>1372000</v>
      </c>
      <c r="N339" s="92">
        <f t="shared" si="6"/>
        <v>1.3720000000000001</v>
      </c>
    </row>
    <row r="340" spans="12:14" ht="15" customHeight="1" x14ac:dyDescent="0.35">
      <c r="L340" s="91">
        <v>2370250175</v>
      </c>
      <c r="M340" s="92">
        <v>2743600</v>
      </c>
      <c r="N340" s="92">
        <f t="shared" si="6"/>
        <v>2.7435999999999998</v>
      </c>
    </row>
    <row r="341" spans="12:14" ht="15" customHeight="1" x14ac:dyDescent="0.35">
      <c r="L341" s="91">
        <v>237035</v>
      </c>
      <c r="M341" s="92">
        <v>263834</v>
      </c>
      <c r="N341" s="92">
        <f t="shared" si="6"/>
        <v>0.26383400000000001</v>
      </c>
    </row>
    <row r="342" spans="12:14" ht="15" customHeight="1" x14ac:dyDescent="0.35">
      <c r="L342" s="91">
        <v>23703501</v>
      </c>
      <c r="M342" s="92">
        <v>263834</v>
      </c>
      <c r="N342" s="92">
        <f t="shared" si="6"/>
        <v>0.26383400000000001</v>
      </c>
    </row>
    <row r="343" spans="12:14" ht="15" customHeight="1" x14ac:dyDescent="0.35">
      <c r="L343" s="91">
        <v>2370350101</v>
      </c>
      <c r="M343" s="92">
        <v>263834</v>
      </c>
      <c r="N343" s="92">
        <f t="shared" si="6"/>
        <v>0.26383400000000001</v>
      </c>
    </row>
    <row r="344" spans="12:14" ht="15" customHeight="1" x14ac:dyDescent="0.35">
      <c r="L344" s="91">
        <v>237045</v>
      </c>
      <c r="M344" s="92">
        <v>57418</v>
      </c>
      <c r="N344" s="92">
        <f t="shared" si="6"/>
        <v>5.7417999999999997E-2</v>
      </c>
    </row>
    <row r="345" spans="12:14" ht="15" customHeight="1" x14ac:dyDescent="0.35">
      <c r="L345" s="91">
        <v>23704501</v>
      </c>
      <c r="M345" s="92">
        <v>57418</v>
      </c>
      <c r="N345" s="92">
        <f t="shared" si="6"/>
        <v>5.7417999999999997E-2</v>
      </c>
    </row>
    <row r="346" spans="12:14" ht="15" customHeight="1" x14ac:dyDescent="0.35">
      <c r="L346" s="91">
        <v>2370450101</v>
      </c>
      <c r="M346" s="92">
        <v>57418</v>
      </c>
      <c r="N346" s="92">
        <f t="shared" si="6"/>
        <v>5.7417999999999997E-2</v>
      </c>
    </row>
    <row r="347" spans="12:14" ht="15" customHeight="1" x14ac:dyDescent="0.35">
      <c r="L347" s="91">
        <v>237050</v>
      </c>
      <c r="M347" s="92">
        <v>12777035</v>
      </c>
      <c r="N347" s="92">
        <f t="shared" si="6"/>
        <v>12.777035</v>
      </c>
    </row>
    <row r="348" spans="12:14" ht="15" customHeight="1" x14ac:dyDescent="0.35">
      <c r="L348" s="91">
        <v>23705001</v>
      </c>
      <c r="M348" s="92">
        <v>12777035</v>
      </c>
      <c r="N348" s="92">
        <f t="shared" si="6"/>
        <v>12.777035</v>
      </c>
    </row>
    <row r="349" spans="12:14" ht="15" customHeight="1" x14ac:dyDescent="0.35">
      <c r="L349" s="91">
        <v>2370500101</v>
      </c>
      <c r="M349" s="92">
        <v>12777035</v>
      </c>
      <c r="N349" s="92">
        <f t="shared" si="6"/>
        <v>12.777035</v>
      </c>
    </row>
    <row r="350" spans="12:14" ht="15" customHeight="1" x14ac:dyDescent="0.35">
      <c r="L350" s="91">
        <v>237095</v>
      </c>
      <c r="M350" s="92">
        <v>795617379</v>
      </c>
      <c r="N350" s="92">
        <f t="shared" si="6"/>
        <v>795.61737900000003</v>
      </c>
    </row>
    <row r="351" spans="12:14" ht="15" customHeight="1" x14ac:dyDescent="0.35">
      <c r="L351" s="91">
        <v>23709501</v>
      </c>
      <c r="M351" s="92">
        <v>795617379</v>
      </c>
      <c r="N351" s="92">
        <f t="shared" si="6"/>
        <v>795.61737900000003</v>
      </c>
    </row>
    <row r="352" spans="12:14" ht="15" customHeight="1" x14ac:dyDescent="0.35">
      <c r="L352" s="91">
        <v>2370950102</v>
      </c>
      <c r="M352" s="92">
        <v>5300000</v>
      </c>
      <c r="N352" s="92">
        <f t="shared" si="6"/>
        <v>5.3</v>
      </c>
    </row>
    <row r="353" spans="12:14" ht="15" customHeight="1" x14ac:dyDescent="0.35">
      <c r="L353" s="91">
        <v>2370950103</v>
      </c>
      <c r="M353" s="92">
        <v>0</v>
      </c>
      <c r="N353" s="92">
        <f t="shared" si="6"/>
        <v>0</v>
      </c>
    </row>
    <row r="354" spans="12:14" ht="15" customHeight="1" x14ac:dyDescent="0.35">
      <c r="L354" s="91">
        <v>2370950104</v>
      </c>
      <c r="M354" s="92">
        <v>790317349</v>
      </c>
      <c r="N354" s="92">
        <f t="shared" si="6"/>
        <v>790.31734900000004</v>
      </c>
    </row>
    <row r="355" spans="12:14" ht="15" customHeight="1" x14ac:dyDescent="0.35">
      <c r="L355" s="91">
        <v>2370950106</v>
      </c>
      <c r="M355" s="92">
        <v>30</v>
      </c>
      <c r="N355" s="92">
        <f t="shared" si="6"/>
        <v>3.0000000000000001E-5</v>
      </c>
    </row>
    <row r="356" spans="12:14" ht="15" customHeight="1" x14ac:dyDescent="0.35">
      <c r="L356" s="91">
        <v>237099</v>
      </c>
      <c r="M356" s="92">
        <v>0</v>
      </c>
      <c r="N356" s="92">
        <f t="shared" si="6"/>
        <v>0</v>
      </c>
    </row>
    <row r="357" spans="12:14" ht="15" customHeight="1" x14ac:dyDescent="0.35">
      <c r="L357" s="91">
        <v>23709901</v>
      </c>
      <c r="M357" s="92">
        <v>0</v>
      </c>
      <c r="N357" s="92">
        <f t="shared" si="6"/>
        <v>0</v>
      </c>
    </row>
    <row r="358" spans="12:14" ht="15" customHeight="1" x14ac:dyDescent="0.35">
      <c r="L358" s="91">
        <v>2370990101</v>
      </c>
      <c r="M358" s="92">
        <v>0</v>
      </c>
      <c r="N358" s="92">
        <f t="shared" si="6"/>
        <v>0</v>
      </c>
    </row>
    <row r="359" spans="12:14" ht="15" customHeight="1" x14ac:dyDescent="0.35">
      <c r="L359" s="91">
        <v>2380</v>
      </c>
      <c r="M359" s="92">
        <v>134478</v>
      </c>
      <c r="N359" s="92">
        <f t="shared" si="6"/>
        <v>0.13447799999999999</v>
      </c>
    </row>
    <row r="360" spans="12:14" ht="15" customHeight="1" x14ac:dyDescent="0.35">
      <c r="L360" s="91">
        <v>238095</v>
      </c>
      <c r="M360" s="92">
        <v>134478</v>
      </c>
      <c r="N360" s="92">
        <f t="shared" si="6"/>
        <v>0.13447799999999999</v>
      </c>
    </row>
    <row r="361" spans="12:14" ht="15" customHeight="1" x14ac:dyDescent="0.35">
      <c r="L361" s="91">
        <v>23809501</v>
      </c>
      <c r="M361" s="92">
        <v>134478</v>
      </c>
      <c r="N361" s="92">
        <f t="shared" si="6"/>
        <v>0.13447799999999999</v>
      </c>
    </row>
    <row r="362" spans="12:14" ht="15" customHeight="1" x14ac:dyDescent="0.35">
      <c r="L362" s="91">
        <v>2380950101</v>
      </c>
      <c r="M362" s="92">
        <v>43038</v>
      </c>
      <c r="N362" s="92">
        <f t="shared" si="6"/>
        <v>4.3038E-2</v>
      </c>
    </row>
    <row r="363" spans="12:14" ht="15" customHeight="1" x14ac:dyDescent="0.35">
      <c r="L363" s="91">
        <v>2380950103</v>
      </c>
      <c r="M363" s="92">
        <v>0</v>
      </c>
      <c r="N363" s="92">
        <f t="shared" si="6"/>
        <v>0</v>
      </c>
    </row>
    <row r="364" spans="12:14" ht="15" customHeight="1" x14ac:dyDescent="0.35">
      <c r="L364" s="91">
        <v>2380950105</v>
      </c>
      <c r="M364" s="92">
        <v>0</v>
      </c>
      <c r="N364" s="92">
        <f t="shared" si="6"/>
        <v>0</v>
      </c>
    </row>
    <row r="365" spans="12:14" ht="15" customHeight="1" x14ac:dyDescent="0.35">
      <c r="L365" s="91">
        <v>2380950113</v>
      </c>
      <c r="M365" s="92">
        <v>45720</v>
      </c>
      <c r="N365" s="92">
        <f t="shared" si="6"/>
        <v>4.5719999999999997E-2</v>
      </c>
    </row>
    <row r="366" spans="12:14" ht="15" customHeight="1" x14ac:dyDescent="0.35">
      <c r="L366" s="91">
        <v>2380950114</v>
      </c>
      <c r="M366" s="92">
        <v>45720</v>
      </c>
      <c r="N366" s="92">
        <f t="shared" si="6"/>
        <v>4.5719999999999997E-2</v>
      </c>
    </row>
    <row r="367" spans="12:14" ht="15" customHeight="1" x14ac:dyDescent="0.35">
      <c r="L367" s="91">
        <v>24</v>
      </c>
      <c r="M367" s="92">
        <v>5550701</v>
      </c>
      <c r="N367" s="92">
        <f t="shared" si="6"/>
        <v>5.5507010000000001</v>
      </c>
    </row>
    <row r="368" spans="12:14" ht="15" customHeight="1" x14ac:dyDescent="0.35">
      <c r="L368" s="91">
        <v>2408</v>
      </c>
      <c r="M368" s="92">
        <v>3051326</v>
      </c>
      <c r="N368" s="92">
        <f t="shared" si="6"/>
        <v>3.051326</v>
      </c>
    </row>
    <row r="369" spans="12:14" ht="15" customHeight="1" x14ac:dyDescent="0.35">
      <c r="L369" s="91">
        <v>240810</v>
      </c>
      <c r="M369" s="92">
        <v>32153061</v>
      </c>
      <c r="N369" s="92">
        <f t="shared" si="6"/>
        <v>32.153061000000001</v>
      </c>
    </row>
    <row r="370" spans="12:14" ht="15" customHeight="1" x14ac:dyDescent="0.35">
      <c r="L370" s="91">
        <v>24081001</v>
      </c>
      <c r="M370" s="92">
        <v>32153061</v>
      </c>
      <c r="N370" s="92">
        <f t="shared" si="6"/>
        <v>32.153061000000001</v>
      </c>
    </row>
    <row r="371" spans="12:14" ht="15" customHeight="1" x14ac:dyDescent="0.35">
      <c r="L371" s="91">
        <v>2408100101</v>
      </c>
      <c r="M371" s="92">
        <v>0</v>
      </c>
      <c r="N371" s="92">
        <f t="shared" si="6"/>
        <v>0</v>
      </c>
    </row>
    <row r="372" spans="12:14" ht="15" customHeight="1" x14ac:dyDescent="0.35">
      <c r="L372" s="91">
        <v>2408100103</v>
      </c>
      <c r="M372" s="92">
        <v>32153061</v>
      </c>
      <c r="N372" s="92">
        <f t="shared" si="6"/>
        <v>32.153061000000001</v>
      </c>
    </row>
    <row r="373" spans="12:14" ht="15" customHeight="1" x14ac:dyDescent="0.35">
      <c r="L373" s="91">
        <v>240825</v>
      </c>
      <c r="M373" s="92">
        <v>-8441373</v>
      </c>
      <c r="N373" s="92">
        <f t="shared" si="6"/>
        <v>-8.4413730000000005</v>
      </c>
    </row>
    <row r="374" spans="12:14" ht="15" customHeight="1" x14ac:dyDescent="0.35">
      <c r="L374" s="91">
        <v>24082501</v>
      </c>
      <c r="M374" s="92">
        <v>-5871860</v>
      </c>
      <c r="N374" s="92">
        <f t="shared" si="6"/>
        <v>-5.8718599999999999</v>
      </c>
    </row>
    <row r="375" spans="12:14" ht="15" customHeight="1" x14ac:dyDescent="0.35">
      <c r="L375" s="91">
        <v>2408250103</v>
      </c>
      <c r="M375" s="92">
        <v>-5871860</v>
      </c>
      <c r="N375" s="92">
        <f t="shared" si="6"/>
        <v>-5.8718599999999999</v>
      </c>
    </row>
    <row r="376" spans="12:14" ht="15" customHeight="1" x14ac:dyDescent="0.35">
      <c r="L376" s="91">
        <v>24082502</v>
      </c>
      <c r="M376" s="92">
        <v>-2569513</v>
      </c>
      <c r="N376" s="92">
        <f t="shared" si="6"/>
        <v>-2.5695130000000002</v>
      </c>
    </row>
    <row r="377" spans="12:14" ht="15" customHeight="1" x14ac:dyDescent="0.35">
      <c r="L377" s="91">
        <v>2408250201</v>
      </c>
      <c r="M377" s="92">
        <v>0</v>
      </c>
      <c r="N377" s="92">
        <f t="shared" si="6"/>
        <v>0</v>
      </c>
    </row>
    <row r="378" spans="12:14" ht="15" customHeight="1" x14ac:dyDescent="0.35">
      <c r="L378" s="91">
        <v>2408250203</v>
      </c>
      <c r="M378" s="92">
        <v>-2569513</v>
      </c>
      <c r="N378" s="92">
        <f t="shared" si="6"/>
        <v>-2.5695130000000002</v>
      </c>
    </row>
    <row r="379" spans="12:14" ht="15" customHeight="1" x14ac:dyDescent="0.35">
      <c r="L379" s="91">
        <v>240830</v>
      </c>
      <c r="M379" s="92">
        <v>-13082948</v>
      </c>
      <c r="N379" s="92">
        <f t="shared" si="6"/>
        <v>-13.082948</v>
      </c>
    </row>
    <row r="380" spans="12:14" ht="15" customHeight="1" x14ac:dyDescent="0.35">
      <c r="L380" s="91">
        <v>24083001</v>
      </c>
      <c r="M380" s="92">
        <v>-11986977</v>
      </c>
      <c r="N380" s="92">
        <f t="shared" si="6"/>
        <v>-11.986977</v>
      </c>
    </row>
    <row r="381" spans="12:14" ht="15" customHeight="1" x14ac:dyDescent="0.35">
      <c r="L381" s="91">
        <v>2408300102</v>
      </c>
      <c r="M381" s="92">
        <v>0</v>
      </c>
      <c r="N381" s="92">
        <f t="shared" si="6"/>
        <v>0</v>
      </c>
    </row>
    <row r="382" spans="12:14" ht="15" customHeight="1" x14ac:dyDescent="0.35">
      <c r="L382" s="91">
        <v>2408300103</v>
      </c>
      <c r="M382" s="92">
        <v>-11986977</v>
      </c>
      <c r="N382" s="92">
        <f t="shared" si="6"/>
        <v>-11.986977</v>
      </c>
    </row>
    <row r="383" spans="12:14" ht="15" customHeight="1" x14ac:dyDescent="0.35">
      <c r="L383" s="91">
        <v>24083002</v>
      </c>
      <c r="M383" s="92">
        <v>-1095971</v>
      </c>
      <c r="N383" s="92">
        <f t="shared" si="6"/>
        <v>-1.095971</v>
      </c>
    </row>
    <row r="384" spans="12:14" ht="15" customHeight="1" x14ac:dyDescent="0.35">
      <c r="L384" s="91">
        <v>2408300202</v>
      </c>
      <c r="M384" s="92">
        <v>0</v>
      </c>
      <c r="N384" s="92">
        <f t="shared" si="6"/>
        <v>0</v>
      </c>
    </row>
    <row r="385" spans="12:14" ht="15" customHeight="1" x14ac:dyDescent="0.35">
      <c r="L385" s="91">
        <v>2408300204</v>
      </c>
      <c r="M385" s="92">
        <v>-1095971</v>
      </c>
      <c r="N385" s="92">
        <f t="shared" si="6"/>
        <v>-1.095971</v>
      </c>
    </row>
    <row r="386" spans="12:14" ht="15" customHeight="1" x14ac:dyDescent="0.35">
      <c r="L386" s="91">
        <v>240845</v>
      </c>
      <c r="M386" s="92">
        <v>0</v>
      </c>
      <c r="N386" s="92">
        <f t="shared" si="6"/>
        <v>0</v>
      </c>
    </row>
    <row r="387" spans="12:14" ht="15" customHeight="1" x14ac:dyDescent="0.35">
      <c r="L387" s="91">
        <v>24084501</v>
      </c>
      <c r="M387" s="92">
        <v>0</v>
      </c>
      <c r="N387" s="92">
        <f t="shared" si="6"/>
        <v>0</v>
      </c>
    </row>
    <row r="388" spans="12:14" ht="15" customHeight="1" x14ac:dyDescent="0.35">
      <c r="L388" s="91">
        <v>2408450109</v>
      </c>
      <c r="M388" s="92">
        <v>0</v>
      </c>
      <c r="N388" s="92">
        <f t="shared" si="6"/>
        <v>0</v>
      </c>
    </row>
    <row r="389" spans="12:14" ht="15" customHeight="1" x14ac:dyDescent="0.35">
      <c r="L389" s="91">
        <v>240850</v>
      </c>
      <c r="M389" s="92">
        <v>-7577414</v>
      </c>
      <c r="N389" s="92">
        <f t="shared" si="6"/>
        <v>-7.5774140000000001</v>
      </c>
    </row>
    <row r="390" spans="12:14" ht="15" customHeight="1" x14ac:dyDescent="0.35">
      <c r="L390" s="91">
        <v>24085001</v>
      </c>
      <c r="M390" s="92">
        <v>-7577414</v>
      </c>
      <c r="N390" s="92">
        <f t="shared" si="6"/>
        <v>-7.5774140000000001</v>
      </c>
    </row>
    <row r="391" spans="12:14" ht="15" customHeight="1" x14ac:dyDescent="0.35">
      <c r="L391" s="91">
        <v>2408500101</v>
      </c>
      <c r="M391" s="92">
        <v>-7577414</v>
      </c>
      <c r="N391" s="92">
        <f t="shared" si="6"/>
        <v>-7.5774140000000001</v>
      </c>
    </row>
    <row r="392" spans="12:14" ht="15" customHeight="1" x14ac:dyDescent="0.35">
      <c r="L392" s="91">
        <v>2412</v>
      </c>
      <c r="M392" s="92">
        <v>2499375</v>
      </c>
      <c r="N392" s="92">
        <f t="shared" ref="N392:N455" si="7">+M392/$N$2</f>
        <v>2.4993750000000001</v>
      </c>
    </row>
    <row r="393" spans="12:14" ht="15" customHeight="1" x14ac:dyDescent="0.35">
      <c r="L393" s="91">
        <v>241205</v>
      </c>
      <c r="M393" s="92">
        <v>2499375</v>
      </c>
      <c r="N393" s="92">
        <f t="shared" si="7"/>
        <v>2.4993750000000001</v>
      </c>
    </row>
    <row r="394" spans="12:14" ht="15" customHeight="1" x14ac:dyDescent="0.35">
      <c r="L394" s="91">
        <v>24120501</v>
      </c>
      <c r="M394" s="92">
        <v>2499375</v>
      </c>
      <c r="N394" s="92">
        <f t="shared" si="7"/>
        <v>2.4993750000000001</v>
      </c>
    </row>
    <row r="395" spans="12:14" ht="15" customHeight="1" x14ac:dyDescent="0.35">
      <c r="L395" s="91">
        <v>2412050101</v>
      </c>
      <c r="M395" s="92">
        <v>2499375</v>
      </c>
      <c r="N395" s="92">
        <f t="shared" si="7"/>
        <v>2.4993750000000001</v>
      </c>
    </row>
    <row r="396" spans="12:14" ht="15" customHeight="1" x14ac:dyDescent="0.35">
      <c r="L396" s="91">
        <v>25</v>
      </c>
      <c r="M396" s="92">
        <v>125769063</v>
      </c>
      <c r="N396" s="92">
        <f t="shared" si="7"/>
        <v>125.769063</v>
      </c>
    </row>
    <row r="397" spans="12:14" ht="15" customHeight="1" x14ac:dyDescent="0.35">
      <c r="L397" s="91">
        <v>2505</v>
      </c>
      <c r="M397" s="92">
        <v>0</v>
      </c>
      <c r="N397" s="92">
        <f t="shared" si="7"/>
        <v>0</v>
      </c>
    </row>
    <row r="398" spans="12:14" ht="15" customHeight="1" x14ac:dyDescent="0.35">
      <c r="L398" s="91">
        <v>250501</v>
      </c>
      <c r="M398" s="92">
        <v>0</v>
      </c>
      <c r="N398" s="92">
        <f t="shared" si="7"/>
        <v>0</v>
      </c>
    </row>
    <row r="399" spans="12:14" ht="15" customHeight="1" x14ac:dyDescent="0.35">
      <c r="L399" s="91">
        <v>25050101</v>
      </c>
      <c r="M399" s="92">
        <v>0</v>
      </c>
      <c r="N399" s="92">
        <f t="shared" si="7"/>
        <v>0</v>
      </c>
    </row>
    <row r="400" spans="12:14" ht="15" customHeight="1" x14ac:dyDescent="0.35">
      <c r="L400" s="91">
        <v>2505010101</v>
      </c>
      <c r="M400" s="92">
        <v>0</v>
      </c>
      <c r="N400" s="92">
        <f t="shared" si="7"/>
        <v>0</v>
      </c>
    </row>
    <row r="401" spans="12:14" ht="15" customHeight="1" x14ac:dyDescent="0.35">
      <c r="L401" s="91">
        <v>2505010102</v>
      </c>
      <c r="M401" s="92">
        <v>0</v>
      </c>
      <c r="N401" s="92">
        <f t="shared" si="7"/>
        <v>0</v>
      </c>
    </row>
    <row r="402" spans="12:14" ht="15" customHeight="1" x14ac:dyDescent="0.35">
      <c r="L402" s="91">
        <v>2510</v>
      </c>
      <c r="M402" s="92">
        <v>33133822</v>
      </c>
      <c r="N402" s="92">
        <f t="shared" si="7"/>
        <v>33.133822000000002</v>
      </c>
    </row>
    <row r="403" spans="12:14" ht="15" customHeight="1" x14ac:dyDescent="0.35">
      <c r="L403" s="91">
        <v>251010</v>
      </c>
      <c r="M403" s="92">
        <v>33133822</v>
      </c>
      <c r="N403" s="92">
        <f t="shared" si="7"/>
        <v>33.133822000000002</v>
      </c>
    </row>
    <row r="404" spans="12:14" ht="15" customHeight="1" x14ac:dyDescent="0.35">
      <c r="L404" s="91">
        <v>25101001</v>
      </c>
      <c r="M404" s="92">
        <v>33133822</v>
      </c>
      <c r="N404" s="92">
        <f t="shared" si="7"/>
        <v>33.133822000000002</v>
      </c>
    </row>
    <row r="405" spans="12:14" ht="15" customHeight="1" x14ac:dyDescent="0.35">
      <c r="L405" s="91">
        <v>2510100101</v>
      </c>
      <c r="M405" s="92">
        <v>33133822</v>
      </c>
      <c r="N405" s="92">
        <f t="shared" si="7"/>
        <v>33.133822000000002</v>
      </c>
    </row>
    <row r="406" spans="12:14" ht="15" customHeight="1" x14ac:dyDescent="0.35">
      <c r="L406" s="91">
        <v>2515</v>
      </c>
      <c r="M406" s="92">
        <v>3911988</v>
      </c>
      <c r="N406" s="92">
        <f t="shared" si="7"/>
        <v>3.911988</v>
      </c>
    </row>
    <row r="407" spans="12:14" ht="15" customHeight="1" x14ac:dyDescent="0.35">
      <c r="L407" s="91">
        <v>251501</v>
      </c>
      <c r="M407" s="92">
        <v>3911988</v>
      </c>
      <c r="N407" s="92">
        <f t="shared" si="7"/>
        <v>3.911988</v>
      </c>
    </row>
    <row r="408" spans="12:14" ht="15" customHeight="1" x14ac:dyDescent="0.35">
      <c r="L408" s="91">
        <v>25150101</v>
      </c>
      <c r="M408" s="92">
        <v>3911988</v>
      </c>
      <c r="N408" s="92">
        <f t="shared" si="7"/>
        <v>3.911988</v>
      </c>
    </row>
    <row r="409" spans="12:14" ht="15" customHeight="1" x14ac:dyDescent="0.35">
      <c r="L409" s="91">
        <v>2515010101</v>
      </c>
      <c r="M409" s="92">
        <v>3911988</v>
      </c>
      <c r="N409" s="92">
        <f t="shared" si="7"/>
        <v>3.911988</v>
      </c>
    </row>
    <row r="410" spans="12:14" ht="15" customHeight="1" x14ac:dyDescent="0.35">
      <c r="L410" s="91">
        <v>2520</v>
      </c>
      <c r="M410" s="92">
        <v>0</v>
      </c>
      <c r="N410" s="92">
        <f t="shared" si="7"/>
        <v>0</v>
      </c>
    </row>
    <row r="411" spans="12:14" ht="15" customHeight="1" x14ac:dyDescent="0.35">
      <c r="L411" s="91">
        <v>252001</v>
      </c>
      <c r="M411" s="92">
        <v>0</v>
      </c>
      <c r="N411" s="92">
        <f t="shared" si="7"/>
        <v>0</v>
      </c>
    </row>
    <row r="412" spans="12:14" ht="15" customHeight="1" x14ac:dyDescent="0.35">
      <c r="L412" s="91">
        <v>25200101</v>
      </c>
      <c r="M412" s="92">
        <v>0</v>
      </c>
      <c r="N412" s="92">
        <f t="shared" si="7"/>
        <v>0</v>
      </c>
    </row>
    <row r="413" spans="12:14" ht="15" customHeight="1" x14ac:dyDescent="0.35">
      <c r="L413" s="91">
        <v>2520010101</v>
      </c>
      <c r="M413" s="92">
        <v>0</v>
      </c>
      <c r="N413" s="92">
        <f t="shared" si="7"/>
        <v>0</v>
      </c>
    </row>
    <row r="414" spans="12:14" ht="15" customHeight="1" x14ac:dyDescent="0.35">
      <c r="L414" s="91">
        <v>2525</v>
      </c>
      <c r="M414" s="92">
        <v>66040253</v>
      </c>
      <c r="N414" s="92">
        <f t="shared" si="7"/>
        <v>66.040253000000007</v>
      </c>
    </row>
    <row r="415" spans="12:14" ht="15" customHeight="1" x14ac:dyDescent="0.35">
      <c r="L415" s="91">
        <v>252501</v>
      </c>
      <c r="M415" s="92">
        <v>66040253</v>
      </c>
      <c r="N415" s="92">
        <f t="shared" si="7"/>
        <v>66.040253000000007</v>
      </c>
    </row>
    <row r="416" spans="12:14" ht="15" customHeight="1" x14ac:dyDescent="0.35">
      <c r="L416" s="91">
        <v>25250101</v>
      </c>
      <c r="M416" s="92">
        <v>66040253</v>
      </c>
      <c r="N416" s="92">
        <f t="shared" si="7"/>
        <v>66.040253000000007</v>
      </c>
    </row>
    <row r="417" spans="12:14" ht="15" customHeight="1" x14ac:dyDescent="0.35">
      <c r="L417" s="91">
        <v>2525010101</v>
      </c>
      <c r="M417" s="92">
        <v>66040253</v>
      </c>
      <c r="N417" s="92">
        <f t="shared" si="7"/>
        <v>66.040253000000007</v>
      </c>
    </row>
    <row r="418" spans="12:14" ht="15" customHeight="1" x14ac:dyDescent="0.35">
      <c r="L418" s="91">
        <v>2530</v>
      </c>
      <c r="M418" s="92">
        <v>22683000</v>
      </c>
      <c r="N418" s="92">
        <f t="shared" si="7"/>
        <v>22.683</v>
      </c>
    </row>
    <row r="419" spans="12:14" ht="15" customHeight="1" x14ac:dyDescent="0.35">
      <c r="L419" s="91">
        <v>253010</v>
      </c>
      <c r="M419" s="92">
        <v>22683000</v>
      </c>
      <c r="N419" s="92">
        <f t="shared" si="7"/>
        <v>22.683</v>
      </c>
    </row>
    <row r="420" spans="12:14" ht="15" customHeight="1" x14ac:dyDescent="0.35">
      <c r="L420" s="91">
        <v>25301001</v>
      </c>
      <c r="M420" s="92">
        <v>22683000</v>
      </c>
      <c r="N420" s="92">
        <f t="shared" si="7"/>
        <v>22.683</v>
      </c>
    </row>
    <row r="421" spans="12:14" ht="15" customHeight="1" x14ac:dyDescent="0.35">
      <c r="L421" s="91">
        <v>2530100101</v>
      </c>
      <c r="M421" s="92">
        <v>0</v>
      </c>
      <c r="N421" s="92">
        <f t="shared" si="7"/>
        <v>0</v>
      </c>
    </row>
    <row r="422" spans="12:14" ht="15" customHeight="1" x14ac:dyDescent="0.35">
      <c r="L422" s="91">
        <v>2530100102</v>
      </c>
      <c r="M422" s="92">
        <v>22683000</v>
      </c>
      <c r="N422" s="92">
        <f t="shared" si="7"/>
        <v>22.683</v>
      </c>
    </row>
    <row r="423" spans="12:14" ht="15" customHeight="1" x14ac:dyDescent="0.35">
      <c r="L423" s="91">
        <v>253020</v>
      </c>
      <c r="M423" s="92">
        <v>0</v>
      </c>
      <c r="N423" s="92">
        <f t="shared" si="7"/>
        <v>0</v>
      </c>
    </row>
    <row r="424" spans="12:14" ht="15" customHeight="1" x14ac:dyDescent="0.35">
      <c r="L424" s="91">
        <v>25302001</v>
      </c>
      <c r="M424" s="92">
        <v>0</v>
      </c>
      <c r="N424" s="92">
        <f t="shared" si="7"/>
        <v>0</v>
      </c>
    </row>
    <row r="425" spans="12:14" ht="15" customHeight="1" x14ac:dyDescent="0.35">
      <c r="L425" s="91">
        <v>2530200101</v>
      </c>
      <c r="M425" s="92">
        <v>0</v>
      </c>
      <c r="N425" s="92">
        <f t="shared" si="7"/>
        <v>0</v>
      </c>
    </row>
    <row r="426" spans="12:14" ht="15" customHeight="1" x14ac:dyDescent="0.35">
      <c r="L426" s="91">
        <v>26</v>
      </c>
      <c r="M426" s="92">
        <v>1166814</v>
      </c>
      <c r="N426" s="92">
        <f t="shared" si="7"/>
        <v>1.166814</v>
      </c>
    </row>
    <row r="427" spans="12:14" ht="15" customHeight="1" x14ac:dyDescent="0.35">
      <c r="L427" s="91">
        <v>2610</v>
      </c>
      <c r="M427" s="92">
        <v>1166814</v>
      </c>
      <c r="N427" s="92">
        <f t="shared" si="7"/>
        <v>1.166814</v>
      </c>
    </row>
    <row r="428" spans="12:14" ht="15" customHeight="1" x14ac:dyDescent="0.35">
      <c r="L428" s="91">
        <v>261040</v>
      </c>
      <c r="M428" s="92">
        <v>1166814</v>
      </c>
      <c r="N428" s="92">
        <f t="shared" si="7"/>
        <v>1.166814</v>
      </c>
    </row>
    <row r="429" spans="12:14" ht="15" customHeight="1" x14ac:dyDescent="0.35">
      <c r="L429" s="91">
        <v>26104001</v>
      </c>
      <c r="M429" s="92">
        <v>1166814</v>
      </c>
      <c r="N429" s="92">
        <f t="shared" si="7"/>
        <v>1.166814</v>
      </c>
    </row>
    <row r="430" spans="12:14" ht="15" customHeight="1" x14ac:dyDescent="0.35">
      <c r="L430" s="91">
        <v>2610400101</v>
      </c>
      <c r="M430" s="92">
        <v>1166814</v>
      </c>
      <c r="N430" s="92">
        <f t="shared" si="7"/>
        <v>1.166814</v>
      </c>
    </row>
    <row r="431" spans="12:14" ht="15" customHeight="1" x14ac:dyDescent="0.35">
      <c r="L431" s="91">
        <v>2615</v>
      </c>
      <c r="M431" s="92">
        <v>0</v>
      </c>
      <c r="N431" s="92">
        <f t="shared" si="7"/>
        <v>0</v>
      </c>
    </row>
    <row r="432" spans="12:14" ht="15" customHeight="1" x14ac:dyDescent="0.35">
      <c r="L432" s="91">
        <v>261510</v>
      </c>
      <c r="M432" s="92">
        <v>0</v>
      </c>
      <c r="N432" s="92">
        <f t="shared" si="7"/>
        <v>0</v>
      </c>
    </row>
    <row r="433" spans="12:14" ht="15" customHeight="1" x14ac:dyDescent="0.35">
      <c r="L433" s="91">
        <v>26151001</v>
      </c>
      <c r="M433" s="92">
        <v>0</v>
      </c>
      <c r="N433" s="92">
        <f t="shared" si="7"/>
        <v>0</v>
      </c>
    </row>
    <row r="434" spans="12:14" ht="15" customHeight="1" x14ac:dyDescent="0.35">
      <c r="L434" s="91">
        <v>2615100101</v>
      </c>
      <c r="M434" s="92">
        <v>0</v>
      </c>
      <c r="N434" s="92">
        <f t="shared" si="7"/>
        <v>0</v>
      </c>
    </row>
    <row r="435" spans="12:14" ht="15" customHeight="1" x14ac:dyDescent="0.35">
      <c r="L435" s="91">
        <v>27</v>
      </c>
      <c r="M435" s="92">
        <v>183371655</v>
      </c>
      <c r="N435" s="92">
        <f t="shared" si="7"/>
        <v>183.371655</v>
      </c>
    </row>
    <row r="436" spans="12:14" ht="15" customHeight="1" x14ac:dyDescent="0.35">
      <c r="L436" s="91">
        <v>2705</v>
      </c>
      <c r="M436" s="92">
        <v>183371655</v>
      </c>
      <c r="N436" s="92">
        <f t="shared" si="7"/>
        <v>183.371655</v>
      </c>
    </row>
    <row r="437" spans="12:14" ht="15" customHeight="1" x14ac:dyDescent="0.35">
      <c r="L437" s="91">
        <v>270570</v>
      </c>
      <c r="M437" s="92">
        <v>11226350</v>
      </c>
      <c r="N437" s="92">
        <f t="shared" si="7"/>
        <v>11.22635</v>
      </c>
    </row>
    <row r="438" spans="12:14" ht="15" customHeight="1" x14ac:dyDescent="0.35">
      <c r="L438" s="91">
        <v>27057001</v>
      </c>
      <c r="M438" s="92">
        <v>11226350</v>
      </c>
      <c r="N438" s="92">
        <f t="shared" si="7"/>
        <v>11.22635</v>
      </c>
    </row>
    <row r="439" spans="12:14" ht="15" customHeight="1" x14ac:dyDescent="0.35">
      <c r="L439" s="91">
        <v>2705700101</v>
      </c>
      <c r="M439" s="92">
        <v>11226350</v>
      </c>
      <c r="N439" s="92">
        <f t="shared" si="7"/>
        <v>11.22635</v>
      </c>
    </row>
    <row r="440" spans="12:14" ht="15" customHeight="1" x14ac:dyDescent="0.35">
      <c r="L440" s="91">
        <v>2705700102</v>
      </c>
      <c r="M440" s="92">
        <v>0</v>
      </c>
      <c r="N440" s="92">
        <f t="shared" si="7"/>
        <v>0</v>
      </c>
    </row>
    <row r="441" spans="12:14" ht="15" customHeight="1" x14ac:dyDescent="0.35">
      <c r="L441" s="91">
        <v>270595</v>
      </c>
      <c r="M441" s="92">
        <v>172145305</v>
      </c>
      <c r="N441" s="92">
        <f t="shared" si="7"/>
        <v>172.14530500000001</v>
      </c>
    </row>
    <row r="442" spans="12:14" ht="15" customHeight="1" x14ac:dyDescent="0.35">
      <c r="L442" s="91">
        <v>27059501</v>
      </c>
      <c r="M442" s="92">
        <v>172145305</v>
      </c>
      <c r="N442" s="92">
        <f t="shared" si="7"/>
        <v>172.14530500000001</v>
      </c>
    </row>
    <row r="443" spans="12:14" ht="15" customHeight="1" x14ac:dyDescent="0.35">
      <c r="L443" s="91">
        <v>2705950101</v>
      </c>
      <c r="M443" s="92">
        <v>172145305</v>
      </c>
      <c r="N443" s="92">
        <f t="shared" si="7"/>
        <v>172.14530500000001</v>
      </c>
    </row>
    <row r="444" spans="12:14" ht="15" customHeight="1" x14ac:dyDescent="0.35">
      <c r="L444" s="91">
        <v>28</v>
      </c>
      <c r="M444" s="92">
        <v>0</v>
      </c>
      <c r="N444" s="92">
        <f t="shared" si="7"/>
        <v>0</v>
      </c>
    </row>
    <row r="445" spans="12:14" ht="15" customHeight="1" x14ac:dyDescent="0.35">
      <c r="L445" s="91">
        <v>2805</v>
      </c>
      <c r="M445" s="92">
        <v>0</v>
      </c>
      <c r="N445" s="92">
        <f t="shared" si="7"/>
        <v>0</v>
      </c>
    </row>
    <row r="446" spans="12:14" ht="15" customHeight="1" x14ac:dyDescent="0.35">
      <c r="L446" s="91">
        <v>280505</v>
      </c>
      <c r="M446" s="92">
        <v>0</v>
      </c>
      <c r="N446" s="92">
        <f t="shared" si="7"/>
        <v>0</v>
      </c>
    </row>
    <row r="447" spans="12:14" ht="15" customHeight="1" x14ac:dyDescent="0.35">
      <c r="L447" s="91">
        <v>28050501</v>
      </c>
      <c r="M447" s="92">
        <v>0</v>
      </c>
      <c r="N447" s="92">
        <f t="shared" si="7"/>
        <v>0</v>
      </c>
    </row>
    <row r="448" spans="12:14" ht="15" customHeight="1" x14ac:dyDescent="0.35">
      <c r="L448" s="91">
        <v>2805050101</v>
      </c>
      <c r="M448" s="92">
        <v>0</v>
      </c>
      <c r="N448" s="92">
        <f t="shared" si="7"/>
        <v>0</v>
      </c>
    </row>
    <row r="449" spans="12:14" ht="15" customHeight="1" x14ac:dyDescent="0.35">
      <c r="L449" s="91">
        <v>2890</v>
      </c>
      <c r="M449" s="92">
        <v>0</v>
      </c>
      <c r="N449" s="92">
        <f t="shared" si="7"/>
        <v>0</v>
      </c>
    </row>
    <row r="450" spans="12:14" ht="15" customHeight="1" x14ac:dyDescent="0.35">
      <c r="L450" s="91">
        <v>289005</v>
      </c>
      <c r="M450" s="92">
        <v>0</v>
      </c>
      <c r="N450" s="92">
        <f t="shared" si="7"/>
        <v>0</v>
      </c>
    </row>
    <row r="451" spans="12:14" ht="15" customHeight="1" x14ac:dyDescent="0.35">
      <c r="L451" s="91">
        <v>28900501</v>
      </c>
      <c r="M451" s="92">
        <v>0</v>
      </c>
      <c r="N451" s="92">
        <f t="shared" si="7"/>
        <v>0</v>
      </c>
    </row>
    <row r="452" spans="12:14" ht="15" customHeight="1" x14ac:dyDescent="0.35">
      <c r="L452" s="91">
        <v>2890050101</v>
      </c>
      <c r="M452" s="92">
        <v>0</v>
      </c>
      <c r="N452" s="92">
        <f t="shared" si="7"/>
        <v>0</v>
      </c>
    </row>
    <row r="453" spans="12:14" ht="15" customHeight="1" x14ac:dyDescent="0.35">
      <c r="L453" s="91">
        <v>3</v>
      </c>
      <c r="M453" s="92">
        <v>613073186</v>
      </c>
      <c r="N453" s="92">
        <f t="shared" si="7"/>
        <v>613.07318599999996</v>
      </c>
    </row>
    <row r="454" spans="12:14" ht="15" customHeight="1" x14ac:dyDescent="0.35">
      <c r="L454" s="91">
        <v>31</v>
      </c>
      <c r="M454" s="92">
        <v>2000000</v>
      </c>
      <c r="N454" s="92">
        <f t="shared" si="7"/>
        <v>2</v>
      </c>
    </row>
    <row r="455" spans="12:14" ht="15" customHeight="1" x14ac:dyDescent="0.35">
      <c r="L455" s="91">
        <v>3105</v>
      </c>
      <c r="M455" s="92">
        <v>2000000</v>
      </c>
      <c r="N455" s="92">
        <f t="shared" si="7"/>
        <v>2</v>
      </c>
    </row>
    <row r="456" spans="12:14" ht="15" customHeight="1" x14ac:dyDescent="0.35">
      <c r="L456" s="91">
        <v>310505</v>
      </c>
      <c r="M456" s="92">
        <v>2000000</v>
      </c>
      <c r="N456" s="92">
        <f t="shared" ref="N456:N519" si="8">+M456/$N$2</f>
        <v>2</v>
      </c>
    </row>
    <row r="457" spans="12:14" ht="15" customHeight="1" x14ac:dyDescent="0.35">
      <c r="L457" s="91">
        <v>31050501</v>
      </c>
      <c r="M457" s="92">
        <v>2000000</v>
      </c>
      <c r="N457" s="92">
        <f t="shared" si="8"/>
        <v>2</v>
      </c>
    </row>
    <row r="458" spans="12:14" ht="15" customHeight="1" x14ac:dyDescent="0.35">
      <c r="L458" s="91">
        <v>3105050101</v>
      </c>
      <c r="M458" s="92">
        <v>2000000</v>
      </c>
      <c r="N458" s="92">
        <f t="shared" si="8"/>
        <v>2</v>
      </c>
    </row>
    <row r="459" spans="12:14" ht="15" customHeight="1" x14ac:dyDescent="0.35">
      <c r="L459" s="91">
        <v>32</v>
      </c>
      <c r="M459" s="92">
        <v>0</v>
      </c>
      <c r="N459" s="92">
        <f t="shared" si="8"/>
        <v>0</v>
      </c>
    </row>
    <row r="460" spans="12:14" ht="15" customHeight="1" x14ac:dyDescent="0.35">
      <c r="L460" s="91">
        <v>3210</v>
      </c>
      <c r="M460" s="92">
        <v>0</v>
      </c>
      <c r="N460" s="92">
        <f t="shared" si="8"/>
        <v>0</v>
      </c>
    </row>
    <row r="461" spans="12:14" ht="15" customHeight="1" x14ac:dyDescent="0.35">
      <c r="L461" s="91">
        <v>321005</v>
      </c>
      <c r="M461" s="92">
        <v>0</v>
      </c>
      <c r="N461" s="92">
        <f t="shared" si="8"/>
        <v>0</v>
      </c>
    </row>
    <row r="462" spans="12:14" ht="15" customHeight="1" x14ac:dyDescent="0.35">
      <c r="L462" s="91">
        <v>32100501</v>
      </c>
      <c r="M462" s="92">
        <v>0</v>
      </c>
      <c r="N462" s="92">
        <f t="shared" si="8"/>
        <v>0</v>
      </c>
    </row>
    <row r="463" spans="12:14" ht="15" customHeight="1" x14ac:dyDescent="0.35">
      <c r="L463" s="91">
        <v>3210050101</v>
      </c>
      <c r="M463" s="92">
        <v>0</v>
      </c>
      <c r="N463" s="92">
        <f t="shared" si="8"/>
        <v>0</v>
      </c>
    </row>
    <row r="464" spans="12:14" ht="15" customHeight="1" x14ac:dyDescent="0.35">
      <c r="L464" s="91">
        <v>3210050102</v>
      </c>
      <c r="M464" s="92">
        <v>0</v>
      </c>
      <c r="N464" s="92">
        <f t="shared" si="8"/>
        <v>0</v>
      </c>
    </row>
    <row r="465" spans="12:14" ht="15" customHeight="1" x14ac:dyDescent="0.35">
      <c r="L465" s="91">
        <v>33</v>
      </c>
      <c r="M465" s="92">
        <v>1398425492</v>
      </c>
      <c r="N465" s="92">
        <f t="shared" si="8"/>
        <v>1398.4254920000001</v>
      </c>
    </row>
    <row r="466" spans="12:14" ht="15" customHeight="1" x14ac:dyDescent="0.35">
      <c r="L466" s="91">
        <v>3315</v>
      </c>
      <c r="M466" s="92">
        <v>1398425492</v>
      </c>
      <c r="N466" s="92">
        <f t="shared" si="8"/>
        <v>1398.4254920000001</v>
      </c>
    </row>
    <row r="467" spans="12:14" ht="15" customHeight="1" x14ac:dyDescent="0.35">
      <c r="L467" s="91">
        <v>331530</v>
      </c>
      <c r="M467" s="92">
        <v>1398425492</v>
      </c>
      <c r="N467" s="92">
        <f t="shared" si="8"/>
        <v>1398.4254920000001</v>
      </c>
    </row>
    <row r="468" spans="12:14" ht="15" customHeight="1" x14ac:dyDescent="0.35">
      <c r="L468" s="91">
        <v>33153004</v>
      </c>
      <c r="M468" s="92">
        <v>1398425492</v>
      </c>
      <c r="N468" s="92">
        <f t="shared" si="8"/>
        <v>1398.4254920000001</v>
      </c>
    </row>
    <row r="469" spans="12:14" ht="15" customHeight="1" x14ac:dyDescent="0.35">
      <c r="L469" s="91">
        <v>3315300401</v>
      </c>
      <c r="M469" s="92">
        <v>775578210</v>
      </c>
      <c r="N469" s="92">
        <f t="shared" si="8"/>
        <v>775.57821000000001</v>
      </c>
    </row>
    <row r="470" spans="12:14" ht="15" customHeight="1" x14ac:dyDescent="0.35">
      <c r="L470" s="91">
        <v>3315300402</v>
      </c>
      <c r="M470" s="92">
        <v>622847282</v>
      </c>
      <c r="N470" s="92">
        <f t="shared" si="8"/>
        <v>622.84728199999995</v>
      </c>
    </row>
    <row r="471" spans="12:14" ht="15" customHeight="1" x14ac:dyDescent="0.35">
      <c r="L471" s="91">
        <v>331545</v>
      </c>
      <c r="M471" s="92">
        <v>0</v>
      </c>
      <c r="N471" s="92">
        <f t="shared" si="8"/>
        <v>0</v>
      </c>
    </row>
    <row r="472" spans="12:14" ht="15" customHeight="1" x14ac:dyDescent="0.35">
      <c r="L472" s="91">
        <v>33154501</v>
      </c>
      <c r="M472" s="92">
        <v>0</v>
      </c>
      <c r="N472" s="92">
        <f t="shared" si="8"/>
        <v>0</v>
      </c>
    </row>
    <row r="473" spans="12:14" ht="15" customHeight="1" x14ac:dyDescent="0.35">
      <c r="L473" s="91">
        <v>3315450101</v>
      </c>
      <c r="M473" s="92">
        <v>0</v>
      </c>
      <c r="N473" s="92">
        <f t="shared" si="8"/>
        <v>0</v>
      </c>
    </row>
    <row r="474" spans="12:14" ht="15" customHeight="1" x14ac:dyDescent="0.35">
      <c r="L474" s="91">
        <v>36</v>
      </c>
      <c r="M474" s="92">
        <v>0</v>
      </c>
      <c r="N474" s="92">
        <f t="shared" si="8"/>
        <v>0</v>
      </c>
    </row>
    <row r="475" spans="12:14" ht="15" customHeight="1" x14ac:dyDescent="0.35">
      <c r="L475" s="91">
        <v>3605</v>
      </c>
      <c r="M475" s="92">
        <v>0</v>
      </c>
      <c r="N475" s="92">
        <f t="shared" si="8"/>
        <v>0</v>
      </c>
    </row>
    <row r="476" spans="12:14" ht="15" customHeight="1" x14ac:dyDescent="0.35">
      <c r="L476" s="91">
        <v>360501</v>
      </c>
      <c r="M476" s="92">
        <v>0</v>
      </c>
      <c r="N476" s="92">
        <f t="shared" si="8"/>
        <v>0</v>
      </c>
    </row>
    <row r="477" spans="12:14" ht="15" customHeight="1" x14ac:dyDescent="0.35">
      <c r="L477" s="91">
        <v>36050101</v>
      </c>
      <c r="M477" s="92">
        <v>0</v>
      </c>
      <c r="N477" s="92">
        <f t="shared" si="8"/>
        <v>0</v>
      </c>
    </row>
    <row r="478" spans="12:14" ht="15" customHeight="1" x14ac:dyDescent="0.35">
      <c r="L478" s="91">
        <v>3605010101</v>
      </c>
      <c r="M478" s="92">
        <v>0</v>
      </c>
      <c r="N478" s="92">
        <f t="shared" si="8"/>
        <v>0</v>
      </c>
    </row>
    <row r="479" spans="12:14" ht="15" customHeight="1" x14ac:dyDescent="0.35">
      <c r="L479" s="91">
        <v>360505</v>
      </c>
      <c r="M479" s="92">
        <v>0</v>
      </c>
      <c r="N479" s="92">
        <f t="shared" si="8"/>
        <v>0</v>
      </c>
    </row>
    <row r="480" spans="12:14" ht="15" customHeight="1" x14ac:dyDescent="0.35">
      <c r="L480" s="91">
        <v>36050501</v>
      </c>
      <c r="M480" s="92">
        <v>0</v>
      </c>
      <c r="N480" s="92">
        <f t="shared" si="8"/>
        <v>0</v>
      </c>
    </row>
    <row r="481" spans="12:14" ht="15" customHeight="1" x14ac:dyDescent="0.35">
      <c r="L481" s="91">
        <v>3605050101</v>
      </c>
      <c r="M481" s="92">
        <v>0</v>
      </c>
      <c r="N481" s="92">
        <f t="shared" si="8"/>
        <v>0</v>
      </c>
    </row>
    <row r="482" spans="12:14" ht="15" customHeight="1" x14ac:dyDescent="0.35">
      <c r="L482" s="91">
        <v>3610</v>
      </c>
      <c r="M482" s="92">
        <v>0</v>
      </c>
      <c r="N482" s="92">
        <f t="shared" si="8"/>
        <v>0</v>
      </c>
    </row>
    <row r="483" spans="12:14" ht="15" customHeight="1" x14ac:dyDescent="0.35">
      <c r="L483" s="91">
        <v>361001</v>
      </c>
      <c r="M483" s="92">
        <v>0</v>
      </c>
      <c r="N483" s="92">
        <f t="shared" si="8"/>
        <v>0</v>
      </c>
    </row>
    <row r="484" spans="12:14" ht="15" customHeight="1" x14ac:dyDescent="0.35">
      <c r="L484" s="91">
        <v>36100101</v>
      </c>
      <c r="M484" s="92">
        <v>0</v>
      </c>
      <c r="N484" s="92">
        <f t="shared" si="8"/>
        <v>0</v>
      </c>
    </row>
    <row r="485" spans="12:14" ht="15" customHeight="1" x14ac:dyDescent="0.35">
      <c r="L485" s="91">
        <v>3610010101</v>
      </c>
      <c r="M485" s="92">
        <v>0</v>
      </c>
      <c r="N485" s="92">
        <f t="shared" si="8"/>
        <v>0</v>
      </c>
    </row>
    <row r="486" spans="12:14" ht="15" customHeight="1" x14ac:dyDescent="0.35">
      <c r="L486" s="91">
        <v>3615</v>
      </c>
      <c r="M486" s="92">
        <v>0</v>
      </c>
      <c r="N486" s="92">
        <f t="shared" si="8"/>
        <v>0</v>
      </c>
    </row>
    <row r="487" spans="12:14" ht="15" customHeight="1" x14ac:dyDescent="0.35">
      <c r="L487" s="91">
        <v>361501</v>
      </c>
      <c r="M487" s="92">
        <v>0</v>
      </c>
      <c r="N487" s="92">
        <f t="shared" si="8"/>
        <v>0</v>
      </c>
    </row>
    <row r="488" spans="12:14" ht="15" customHeight="1" x14ac:dyDescent="0.35">
      <c r="L488" s="91">
        <v>36150102</v>
      </c>
      <c r="M488" s="92">
        <v>0</v>
      </c>
      <c r="N488" s="92">
        <f t="shared" si="8"/>
        <v>0</v>
      </c>
    </row>
    <row r="489" spans="12:14" ht="15" customHeight="1" x14ac:dyDescent="0.35">
      <c r="L489" s="91">
        <v>3615010203</v>
      </c>
      <c r="M489" s="92">
        <v>0</v>
      </c>
      <c r="N489" s="92">
        <f t="shared" si="8"/>
        <v>0</v>
      </c>
    </row>
    <row r="490" spans="12:14" ht="15" customHeight="1" x14ac:dyDescent="0.35">
      <c r="L490" s="91">
        <v>3615010204</v>
      </c>
      <c r="M490" s="92">
        <v>0</v>
      </c>
      <c r="N490" s="92">
        <f t="shared" si="8"/>
        <v>0</v>
      </c>
    </row>
    <row r="491" spans="12:14" ht="15" customHeight="1" x14ac:dyDescent="0.35">
      <c r="L491" s="91">
        <v>37</v>
      </c>
      <c r="M491" s="92">
        <v>-786316654</v>
      </c>
      <c r="N491" s="92">
        <f t="shared" si="8"/>
        <v>-786.31665399999997</v>
      </c>
    </row>
    <row r="492" spans="12:14" ht="15" customHeight="1" x14ac:dyDescent="0.35">
      <c r="L492" s="91">
        <v>3705</v>
      </c>
      <c r="M492" s="92">
        <v>0</v>
      </c>
      <c r="N492" s="92">
        <f t="shared" si="8"/>
        <v>0</v>
      </c>
    </row>
    <row r="493" spans="12:14" ht="15" customHeight="1" x14ac:dyDescent="0.35">
      <c r="L493" s="91">
        <v>370501</v>
      </c>
      <c r="M493" s="92">
        <v>0</v>
      </c>
      <c r="N493" s="92">
        <f t="shared" si="8"/>
        <v>0</v>
      </c>
    </row>
    <row r="494" spans="12:14" ht="15" customHeight="1" x14ac:dyDescent="0.35">
      <c r="L494" s="91">
        <v>37050101</v>
      </c>
      <c r="M494" s="92">
        <v>0</v>
      </c>
      <c r="N494" s="92">
        <f t="shared" si="8"/>
        <v>0</v>
      </c>
    </row>
    <row r="495" spans="12:14" ht="15" customHeight="1" x14ac:dyDescent="0.35">
      <c r="L495" s="91">
        <v>3705010101</v>
      </c>
      <c r="M495" s="92">
        <v>0</v>
      </c>
      <c r="N495" s="92">
        <f t="shared" si="8"/>
        <v>0</v>
      </c>
    </row>
    <row r="496" spans="12:14" ht="15" customHeight="1" x14ac:dyDescent="0.35">
      <c r="L496" s="91">
        <v>3710</v>
      </c>
      <c r="M496" s="92">
        <v>-786316654</v>
      </c>
      <c r="N496" s="92">
        <f t="shared" si="8"/>
        <v>-786.31665399999997</v>
      </c>
    </row>
    <row r="497" spans="12:17" ht="15" customHeight="1" x14ac:dyDescent="0.35">
      <c r="L497" s="91">
        <v>371001</v>
      </c>
      <c r="M497" s="92">
        <v>-786316654</v>
      </c>
      <c r="N497" s="92">
        <f t="shared" si="8"/>
        <v>-786.31665399999997</v>
      </c>
    </row>
    <row r="498" spans="12:17" ht="15" customHeight="1" x14ac:dyDescent="0.35">
      <c r="L498" s="91">
        <v>37100101</v>
      </c>
      <c r="M498" s="92">
        <v>-786316654</v>
      </c>
      <c r="N498" s="92">
        <f t="shared" si="8"/>
        <v>-786.31665399999997</v>
      </c>
    </row>
    <row r="499" spans="12:17" ht="15" customHeight="1" x14ac:dyDescent="0.35">
      <c r="L499" s="91">
        <v>3710010101</v>
      </c>
      <c r="M499" s="92">
        <v>-786316654</v>
      </c>
      <c r="N499" s="92">
        <f t="shared" si="8"/>
        <v>-786.31665399999997</v>
      </c>
    </row>
    <row r="500" spans="12:17" ht="15" customHeight="1" x14ac:dyDescent="0.35">
      <c r="L500" s="91">
        <v>3715</v>
      </c>
      <c r="M500" s="92">
        <v>0</v>
      </c>
      <c r="N500" s="92">
        <f t="shared" si="8"/>
        <v>0</v>
      </c>
    </row>
    <row r="501" spans="12:17" ht="15" customHeight="1" x14ac:dyDescent="0.35">
      <c r="L501" s="91">
        <v>371501</v>
      </c>
      <c r="M501" s="92">
        <v>0</v>
      </c>
      <c r="N501" s="92">
        <f t="shared" si="8"/>
        <v>0</v>
      </c>
    </row>
    <row r="502" spans="12:17" ht="15" customHeight="1" x14ac:dyDescent="0.35">
      <c r="L502" s="91">
        <v>37150101</v>
      </c>
      <c r="M502" s="92">
        <v>0</v>
      </c>
      <c r="N502" s="92">
        <f t="shared" si="8"/>
        <v>0</v>
      </c>
    </row>
    <row r="503" spans="12:17" ht="15" customHeight="1" x14ac:dyDescent="0.35">
      <c r="L503" s="91">
        <v>3715010103</v>
      </c>
      <c r="M503" s="92">
        <v>0</v>
      </c>
      <c r="N503" s="92">
        <f t="shared" si="8"/>
        <v>0</v>
      </c>
      <c r="O503" s="140" t="s">
        <v>146</v>
      </c>
    </row>
    <row r="504" spans="12:17" ht="15" customHeight="1" x14ac:dyDescent="0.35">
      <c r="L504" s="91">
        <v>37150102</v>
      </c>
      <c r="M504" s="92">
        <v>0</v>
      </c>
      <c r="N504" s="92">
        <f t="shared" si="8"/>
        <v>0</v>
      </c>
      <c r="O504" s="140" t="s">
        <v>147</v>
      </c>
    </row>
    <row r="505" spans="12:17" ht="15" customHeight="1" x14ac:dyDescent="0.35">
      <c r="L505" s="91">
        <v>3715010203</v>
      </c>
      <c r="M505" s="92">
        <v>0</v>
      </c>
      <c r="N505" s="92">
        <f t="shared" si="8"/>
        <v>0</v>
      </c>
      <c r="O505" s="140" t="s">
        <v>148</v>
      </c>
    </row>
    <row r="506" spans="12:17" ht="15" customHeight="1" x14ac:dyDescent="0.35">
      <c r="L506" s="91">
        <v>38</v>
      </c>
      <c r="M506" s="92">
        <v>-1035652</v>
      </c>
      <c r="N506" s="92">
        <f t="shared" si="8"/>
        <v>-1.035652</v>
      </c>
      <c r="O506" s="140" t="s">
        <v>149</v>
      </c>
    </row>
    <row r="507" spans="12:17" ht="15" customHeight="1" x14ac:dyDescent="0.35">
      <c r="L507" s="91">
        <v>3815</v>
      </c>
      <c r="M507" s="92">
        <v>-1035652</v>
      </c>
      <c r="N507" s="92">
        <f t="shared" si="8"/>
        <v>-1.035652</v>
      </c>
      <c r="O507" s="140" t="s">
        <v>149</v>
      </c>
    </row>
    <row r="508" spans="12:17" ht="15" customHeight="1" x14ac:dyDescent="0.35">
      <c r="L508" s="91">
        <v>381505</v>
      </c>
      <c r="M508" s="92">
        <v>-1035652</v>
      </c>
      <c r="N508" s="92">
        <f t="shared" si="8"/>
        <v>-1.035652</v>
      </c>
      <c r="O508" s="140" t="s">
        <v>149</v>
      </c>
    </row>
    <row r="509" spans="12:17" ht="15" customHeight="1" x14ac:dyDescent="0.35">
      <c r="L509" s="91">
        <v>38150501</v>
      </c>
      <c r="M509" s="92">
        <v>-1035652</v>
      </c>
      <c r="N509" s="92">
        <f t="shared" si="8"/>
        <v>-1.035652</v>
      </c>
      <c r="O509" s="140" t="s">
        <v>150</v>
      </c>
    </row>
    <row r="510" spans="12:17" ht="15" customHeight="1" x14ac:dyDescent="0.35">
      <c r="L510" s="91">
        <v>3815050101</v>
      </c>
      <c r="M510" s="92">
        <v>-1035652</v>
      </c>
      <c r="N510" s="92">
        <f t="shared" si="8"/>
        <v>-1.035652</v>
      </c>
      <c r="O510" s="140" t="s">
        <v>151</v>
      </c>
    </row>
    <row r="511" spans="12:17" ht="15" customHeight="1" x14ac:dyDescent="0.35">
      <c r="L511" s="91">
        <v>4</v>
      </c>
      <c r="M511" s="92">
        <v>2579635024</v>
      </c>
      <c r="N511" s="92">
        <f t="shared" si="8"/>
        <v>2579.6350240000002</v>
      </c>
      <c r="O511" s="140" t="s">
        <v>152</v>
      </c>
      <c r="Q511" s="92">
        <f>+M508/2</f>
        <v>-517826</v>
      </c>
    </row>
    <row r="512" spans="12:17" ht="15" customHeight="1" x14ac:dyDescent="0.35">
      <c r="L512" s="91">
        <v>41</v>
      </c>
      <c r="M512" s="92">
        <v>2349924997</v>
      </c>
      <c r="N512" s="92">
        <f t="shared" si="8"/>
        <v>2349.9249970000001</v>
      </c>
      <c r="O512" s="140" t="s">
        <v>152</v>
      </c>
      <c r="Q512" s="141">
        <f>+M510</f>
        <v>-1035652</v>
      </c>
    </row>
    <row r="513" spans="12:17" ht="15" customHeight="1" x14ac:dyDescent="0.35">
      <c r="L513" s="91">
        <v>4170</v>
      </c>
      <c r="M513" s="92">
        <v>2349924997</v>
      </c>
      <c r="N513" s="92">
        <f t="shared" si="8"/>
        <v>2349.9249970000001</v>
      </c>
      <c r="O513" s="140" t="s">
        <v>153</v>
      </c>
      <c r="Q513" s="141">
        <f>+Q511-Q512</f>
        <v>517826</v>
      </c>
    </row>
    <row r="514" spans="12:17" ht="15" customHeight="1" x14ac:dyDescent="0.35">
      <c r="L514" s="91">
        <v>417095</v>
      </c>
      <c r="M514" s="92">
        <v>2349924997</v>
      </c>
      <c r="N514" s="92">
        <f t="shared" si="8"/>
        <v>2349.9249970000001</v>
      </c>
      <c r="O514" s="140" t="s">
        <v>154</v>
      </c>
    </row>
    <row r="515" spans="12:17" ht="15" customHeight="1" x14ac:dyDescent="0.35">
      <c r="L515" s="91">
        <v>41709502</v>
      </c>
      <c r="M515" s="92">
        <v>2335424997</v>
      </c>
      <c r="N515" s="92">
        <f t="shared" si="8"/>
        <v>2335.4249970000001</v>
      </c>
      <c r="O515" s="140" t="s">
        <v>155</v>
      </c>
    </row>
    <row r="516" spans="12:17" ht="15" customHeight="1" x14ac:dyDescent="0.35">
      <c r="L516" s="91">
        <v>4170950201</v>
      </c>
      <c r="M516" s="92">
        <v>1308232984</v>
      </c>
      <c r="N516" s="92">
        <f t="shared" si="8"/>
        <v>1308.232984</v>
      </c>
      <c r="O516" s="140" t="s">
        <v>156</v>
      </c>
    </row>
    <row r="517" spans="12:17" ht="15" customHeight="1" x14ac:dyDescent="0.35">
      <c r="L517" s="91">
        <v>4170950202</v>
      </c>
      <c r="M517" s="92">
        <v>1027192013</v>
      </c>
      <c r="N517" s="92">
        <f t="shared" si="8"/>
        <v>1027.1920130000001</v>
      </c>
      <c r="O517" s="140" t="s">
        <v>157</v>
      </c>
    </row>
    <row r="518" spans="12:17" ht="15" customHeight="1" x14ac:dyDescent="0.35">
      <c r="L518" s="91">
        <v>4170950203</v>
      </c>
      <c r="M518" s="92">
        <v>0</v>
      </c>
      <c r="N518" s="92">
        <f t="shared" si="8"/>
        <v>0</v>
      </c>
      <c r="O518" s="140" t="s">
        <v>158</v>
      </c>
    </row>
    <row r="519" spans="12:17" ht="15" customHeight="1" x14ac:dyDescent="0.35">
      <c r="L519" s="91">
        <v>41709503</v>
      </c>
      <c r="M519" s="92">
        <v>14500000</v>
      </c>
      <c r="N519" s="92">
        <f t="shared" si="8"/>
        <v>14.5</v>
      </c>
      <c r="O519" s="140" t="s">
        <v>159</v>
      </c>
    </row>
    <row r="520" spans="12:17" ht="15" customHeight="1" x14ac:dyDescent="0.35">
      <c r="L520" s="91">
        <v>4170950302</v>
      </c>
      <c r="M520" s="92">
        <v>14500000</v>
      </c>
      <c r="N520" s="92">
        <f t="shared" ref="N520:N583" si="9">+M520/$N$2</f>
        <v>14.5</v>
      </c>
      <c r="O520" s="140" t="s">
        <v>159</v>
      </c>
    </row>
    <row r="521" spans="12:17" ht="15" customHeight="1" x14ac:dyDescent="0.35">
      <c r="L521" s="91">
        <v>42</v>
      </c>
      <c r="M521" s="92">
        <v>229710027</v>
      </c>
      <c r="N521" s="92">
        <f t="shared" si="9"/>
        <v>229.710027</v>
      </c>
      <c r="O521" s="140" t="s">
        <v>153</v>
      </c>
    </row>
    <row r="522" spans="12:17" ht="15" customHeight="1" x14ac:dyDescent="0.35">
      <c r="L522" s="91">
        <v>4210</v>
      </c>
      <c r="M522" s="92">
        <v>28783496</v>
      </c>
      <c r="N522" s="92">
        <f t="shared" si="9"/>
        <v>28.783496</v>
      </c>
      <c r="O522" s="140" t="s">
        <v>160</v>
      </c>
    </row>
    <row r="523" spans="12:17" ht="15" customHeight="1" x14ac:dyDescent="0.35">
      <c r="L523" s="91">
        <v>421005</v>
      </c>
      <c r="M523" s="92">
        <v>26671253</v>
      </c>
      <c r="N523" s="92">
        <f t="shared" si="9"/>
        <v>26.671253</v>
      </c>
      <c r="O523" s="140" t="s">
        <v>161</v>
      </c>
    </row>
    <row r="524" spans="12:17" ht="15" customHeight="1" x14ac:dyDescent="0.35">
      <c r="L524" s="91">
        <v>42100501</v>
      </c>
      <c r="M524" s="92">
        <v>26671253</v>
      </c>
      <c r="N524" s="92">
        <f t="shared" si="9"/>
        <v>26.671253</v>
      </c>
      <c r="O524" s="140" t="s">
        <v>162</v>
      </c>
    </row>
    <row r="525" spans="12:17" ht="15" customHeight="1" x14ac:dyDescent="0.35">
      <c r="L525" s="91">
        <v>4210050101</v>
      </c>
      <c r="M525" s="92">
        <v>26671253</v>
      </c>
      <c r="N525" s="92">
        <f t="shared" si="9"/>
        <v>26.671253</v>
      </c>
      <c r="O525" s="140" t="s">
        <v>163</v>
      </c>
    </row>
    <row r="526" spans="12:17" ht="15" customHeight="1" x14ac:dyDescent="0.35">
      <c r="L526" s="91">
        <v>4210050102</v>
      </c>
      <c r="M526" s="92">
        <v>0</v>
      </c>
      <c r="N526" s="92">
        <f t="shared" si="9"/>
        <v>0</v>
      </c>
      <c r="O526" s="140" t="s">
        <v>157</v>
      </c>
    </row>
    <row r="527" spans="12:17" ht="15" customHeight="1" x14ac:dyDescent="0.35">
      <c r="L527" s="91">
        <v>421015</v>
      </c>
      <c r="M527" s="92">
        <v>2107769</v>
      </c>
      <c r="N527" s="92">
        <f t="shared" si="9"/>
        <v>2.1077689999999998</v>
      </c>
      <c r="O527" s="140" t="s">
        <v>164</v>
      </c>
    </row>
    <row r="528" spans="12:17" ht="15" customHeight="1" x14ac:dyDescent="0.35">
      <c r="L528" s="91">
        <v>42101501</v>
      </c>
      <c r="M528" s="92">
        <v>0</v>
      </c>
      <c r="N528" s="92">
        <f t="shared" si="9"/>
        <v>0</v>
      </c>
      <c r="O528" s="140" t="s">
        <v>165</v>
      </c>
    </row>
    <row r="529" spans="12:15" ht="15" customHeight="1" x14ac:dyDescent="0.35">
      <c r="L529" s="91">
        <v>4210150101</v>
      </c>
      <c r="M529" s="92">
        <v>0</v>
      </c>
      <c r="N529" s="92">
        <f t="shared" si="9"/>
        <v>0</v>
      </c>
      <c r="O529" s="140" t="s">
        <v>165</v>
      </c>
    </row>
    <row r="530" spans="12:15" ht="15" customHeight="1" x14ac:dyDescent="0.35">
      <c r="L530" s="91">
        <v>42101515</v>
      </c>
      <c r="M530" s="92">
        <v>2107769</v>
      </c>
      <c r="N530" s="92">
        <f t="shared" si="9"/>
        <v>2.1077689999999998</v>
      </c>
      <c r="O530" s="140" t="s">
        <v>165</v>
      </c>
    </row>
    <row r="531" spans="12:15" ht="15" customHeight="1" x14ac:dyDescent="0.35">
      <c r="L531" s="91">
        <v>4210151501</v>
      </c>
      <c r="M531" s="92">
        <v>546970</v>
      </c>
      <c r="N531" s="92">
        <f t="shared" si="9"/>
        <v>0.54696999999999996</v>
      </c>
      <c r="O531" s="140" t="s">
        <v>165</v>
      </c>
    </row>
    <row r="532" spans="12:15" ht="15" customHeight="1" x14ac:dyDescent="0.35">
      <c r="L532" s="91">
        <v>4210151514</v>
      </c>
      <c r="M532" s="92">
        <v>1560799</v>
      </c>
      <c r="N532" s="92">
        <f t="shared" si="9"/>
        <v>1.560799</v>
      </c>
      <c r="O532" s="140" t="s">
        <v>166</v>
      </c>
    </row>
    <row r="533" spans="12:15" ht="15" customHeight="1" x14ac:dyDescent="0.35">
      <c r="L533" s="91">
        <v>42101516</v>
      </c>
      <c r="M533" s="92">
        <v>0</v>
      </c>
      <c r="N533" s="92">
        <f t="shared" si="9"/>
        <v>0</v>
      </c>
      <c r="O533" s="140" t="s">
        <v>166</v>
      </c>
    </row>
    <row r="534" spans="12:15" ht="15" customHeight="1" x14ac:dyDescent="0.35">
      <c r="L534" s="91">
        <v>4210151614</v>
      </c>
      <c r="M534" s="92">
        <v>0</v>
      </c>
      <c r="N534" s="92">
        <f t="shared" si="9"/>
        <v>0</v>
      </c>
      <c r="O534" s="140" t="s">
        <v>166</v>
      </c>
    </row>
    <row r="535" spans="12:15" ht="15" customHeight="1" x14ac:dyDescent="0.35">
      <c r="L535" s="91">
        <v>421030</v>
      </c>
      <c r="M535" s="92">
        <v>4474</v>
      </c>
      <c r="N535" s="92">
        <f t="shared" si="9"/>
        <v>4.4739999999999997E-3</v>
      </c>
      <c r="O535" s="140" t="s">
        <v>167</v>
      </c>
    </row>
    <row r="536" spans="12:15" ht="15" customHeight="1" x14ac:dyDescent="0.35">
      <c r="L536" s="91">
        <v>42103001</v>
      </c>
      <c r="M536" s="92">
        <v>4474</v>
      </c>
      <c r="N536" s="92">
        <f t="shared" si="9"/>
        <v>4.4739999999999997E-3</v>
      </c>
      <c r="O536" s="140" t="s">
        <v>168</v>
      </c>
    </row>
    <row r="537" spans="12:15" ht="15" customHeight="1" x14ac:dyDescent="0.35">
      <c r="L537" s="91">
        <v>4210300101</v>
      </c>
      <c r="M537" s="92">
        <v>4474</v>
      </c>
      <c r="N537" s="92">
        <f t="shared" si="9"/>
        <v>4.4739999999999997E-3</v>
      </c>
      <c r="O537" s="140" t="s">
        <v>168</v>
      </c>
    </row>
    <row r="538" spans="12:15" ht="15" customHeight="1" x14ac:dyDescent="0.35">
      <c r="L538" s="91">
        <v>421095</v>
      </c>
      <c r="M538" s="92">
        <v>0</v>
      </c>
      <c r="N538" s="92">
        <f t="shared" si="9"/>
        <v>0</v>
      </c>
      <c r="O538" s="140" t="s">
        <v>168</v>
      </c>
    </row>
    <row r="539" spans="12:15" ht="15" customHeight="1" x14ac:dyDescent="0.35">
      <c r="L539" s="91">
        <v>42109503</v>
      </c>
      <c r="M539" s="92">
        <v>0</v>
      </c>
      <c r="N539" s="92">
        <f t="shared" si="9"/>
        <v>0</v>
      </c>
      <c r="O539" s="140" t="s">
        <v>168</v>
      </c>
    </row>
    <row r="540" spans="12:15" ht="15" customHeight="1" x14ac:dyDescent="0.35">
      <c r="L540" s="91">
        <v>4210950301</v>
      </c>
      <c r="M540" s="92">
        <v>0</v>
      </c>
      <c r="N540" s="92">
        <f t="shared" si="9"/>
        <v>0</v>
      </c>
      <c r="O540" s="140" t="s">
        <v>169</v>
      </c>
    </row>
    <row r="541" spans="12:15" ht="15" customHeight="1" x14ac:dyDescent="0.35">
      <c r="L541" s="91">
        <v>4220</v>
      </c>
      <c r="M541" s="92">
        <v>161156101</v>
      </c>
      <c r="N541" s="92">
        <f t="shared" si="9"/>
        <v>161.15610100000001</v>
      </c>
      <c r="O541" s="140" t="s">
        <v>169</v>
      </c>
    </row>
    <row r="542" spans="12:15" ht="15" customHeight="1" x14ac:dyDescent="0.35">
      <c r="L542" s="91">
        <v>422016</v>
      </c>
      <c r="M542" s="92">
        <v>0</v>
      </c>
      <c r="N542" s="92">
        <f t="shared" si="9"/>
        <v>0</v>
      </c>
      <c r="O542" s="140" t="s">
        <v>169</v>
      </c>
    </row>
    <row r="543" spans="12:15" ht="15" customHeight="1" x14ac:dyDescent="0.35">
      <c r="L543" s="91">
        <v>42201601</v>
      </c>
      <c r="M543" s="92">
        <v>0</v>
      </c>
      <c r="N543" s="92">
        <f t="shared" si="9"/>
        <v>0</v>
      </c>
      <c r="O543" s="140" t="s">
        <v>169</v>
      </c>
    </row>
    <row r="544" spans="12:15" ht="15" customHeight="1" x14ac:dyDescent="0.35">
      <c r="L544" s="91">
        <v>4220160101</v>
      </c>
      <c r="M544" s="92">
        <v>0</v>
      </c>
      <c r="N544" s="92">
        <f t="shared" si="9"/>
        <v>0</v>
      </c>
      <c r="O544" s="140" t="s">
        <v>170</v>
      </c>
    </row>
    <row r="545" spans="12:15" ht="15" customHeight="1" x14ac:dyDescent="0.35">
      <c r="L545" s="91">
        <v>4220160102</v>
      </c>
      <c r="M545" s="92">
        <v>0</v>
      </c>
      <c r="N545" s="92">
        <f t="shared" si="9"/>
        <v>0</v>
      </c>
      <c r="O545" s="140" t="s">
        <v>170</v>
      </c>
    </row>
    <row r="546" spans="12:15" ht="15" customHeight="1" x14ac:dyDescent="0.35">
      <c r="L546" s="91">
        <v>422032</v>
      </c>
      <c r="M546" s="92">
        <v>161156101</v>
      </c>
      <c r="N546" s="92">
        <f t="shared" si="9"/>
        <v>161.15610100000001</v>
      </c>
      <c r="O546" s="140" t="s">
        <v>171</v>
      </c>
    </row>
    <row r="547" spans="12:15" ht="15" customHeight="1" x14ac:dyDescent="0.35">
      <c r="L547" s="91">
        <v>42203201</v>
      </c>
      <c r="M547" s="92">
        <v>161156101</v>
      </c>
      <c r="N547" s="92">
        <f t="shared" si="9"/>
        <v>161.15610100000001</v>
      </c>
      <c r="O547" s="140" t="s">
        <v>171</v>
      </c>
    </row>
    <row r="548" spans="12:15" ht="15" customHeight="1" x14ac:dyDescent="0.35">
      <c r="L548" s="91">
        <v>4220320101</v>
      </c>
      <c r="M548" s="92">
        <v>161156101</v>
      </c>
      <c r="N548" s="92">
        <f t="shared" si="9"/>
        <v>161.15610100000001</v>
      </c>
      <c r="O548" s="140" t="s">
        <v>172</v>
      </c>
    </row>
    <row r="549" spans="12:15" ht="15" customHeight="1" x14ac:dyDescent="0.35">
      <c r="L549" s="91">
        <v>4220320102</v>
      </c>
      <c r="M549" s="92">
        <v>0</v>
      </c>
      <c r="N549" s="92">
        <f t="shared" si="9"/>
        <v>0</v>
      </c>
      <c r="O549" s="140" t="s">
        <v>173</v>
      </c>
    </row>
    <row r="550" spans="12:15" ht="15" customHeight="1" x14ac:dyDescent="0.35">
      <c r="L550" s="91">
        <v>4245</v>
      </c>
      <c r="M550" s="92">
        <v>0</v>
      </c>
      <c r="N550" s="92">
        <f t="shared" si="9"/>
        <v>0</v>
      </c>
      <c r="O550" s="140" t="s">
        <v>174</v>
      </c>
    </row>
    <row r="551" spans="12:15" ht="15" customHeight="1" x14ac:dyDescent="0.35">
      <c r="L551" s="91">
        <v>424590</v>
      </c>
      <c r="M551" s="92">
        <v>0</v>
      </c>
      <c r="N551" s="92">
        <f t="shared" si="9"/>
        <v>0</v>
      </c>
      <c r="O551" s="140" t="s">
        <v>175</v>
      </c>
    </row>
    <row r="552" spans="12:15" ht="15" customHeight="1" x14ac:dyDescent="0.35">
      <c r="L552" s="91">
        <v>42459001</v>
      </c>
      <c r="M552" s="92">
        <v>0</v>
      </c>
      <c r="N552" s="92">
        <f t="shared" si="9"/>
        <v>0</v>
      </c>
      <c r="O552" s="140" t="s">
        <v>176</v>
      </c>
    </row>
    <row r="553" spans="12:15" ht="15" customHeight="1" x14ac:dyDescent="0.35">
      <c r="L553" s="91">
        <v>4245900101</v>
      </c>
      <c r="M553" s="92">
        <v>0</v>
      </c>
      <c r="N553" s="92">
        <f t="shared" si="9"/>
        <v>0</v>
      </c>
      <c r="O553" s="140" t="s">
        <v>177</v>
      </c>
    </row>
    <row r="554" spans="12:15" ht="15" customHeight="1" x14ac:dyDescent="0.35">
      <c r="L554" s="91">
        <v>4250</v>
      </c>
      <c r="M554" s="92">
        <v>0</v>
      </c>
      <c r="N554" s="92">
        <f t="shared" si="9"/>
        <v>0</v>
      </c>
      <c r="O554" s="140" t="s">
        <v>178</v>
      </c>
    </row>
    <row r="555" spans="12:15" ht="15" customHeight="1" x14ac:dyDescent="0.35">
      <c r="L555" s="91">
        <v>425045</v>
      </c>
      <c r="M555" s="92">
        <v>0</v>
      </c>
      <c r="N555" s="92">
        <f t="shared" si="9"/>
        <v>0</v>
      </c>
      <c r="O555" s="140" t="s">
        <v>172</v>
      </c>
    </row>
    <row r="556" spans="12:15" ht="15" customHeight="1" x14ac:dyDescent="0.35">
      <c r="L556" s="91">
        <v>42504501</v>
      </c>
      <c r="M556" s="92">
        <v>0</v>
      </c>
      <c r="N556" s="92">
        <f t="shared" si="9"/>
        <v>0</v>
      </c>
      <c r="O556" s="140" t="s">
        <v>177</v>
      </c>
    </row>
    <row r="557" spans="12:15" ht="15" customHeight="1" x14ac:dyDescent="0.35">
      <c r="L557" s="91">
        <v>4250450101</v>
      </c>
      <c r="M557" s="92">
        <v>0</v>
      </c>
      <c r="N557" s="92">
        <f t="shared" si="9"/>
        <v>0</v>
      </c>
      <c r="O557" s="140" t="s">
        <v>178</v>
      </c>
    </row>
    <row r="558" spans="12:15" ht="15" customHeight="1" x14ac:dyDescent="0.35">
      <c r="L558" s="91">
        <v>4265</v>
      </c>
      <c r="M558" s="92">
        <v>255443</v>
      </c>
      <c r="N558" s="92">
        <f t="shared" si="9"/>
        <v>0.25544299999999998</v>
      </c>
      <c r="O558" s="140" t="s">
        <v>179</v>
      </c>
    </row>
    <row r="559" spans="12:15" ht="15" customHeight="1" x14ac:dyDescent="0.35">
      <c r="L559" s="91">
        <v>426501</v>
      </c>
      <c r="M559" s="92">
        <v>255443</v>
      </c>
      <c r="N559" s="92">
        <f t="shared" si="9"/>
        <v>0.25544299999999998</v>
      </c>
      <c r="O559" s="140" t="s">
        <v>180</v>
      </c>
    </row>
    <row r="560" spans="12:15" ht="15" customHeight="1" x14ac:dyDescent="0.35">
      <c r="L560" s="91">
        <v>42650101</v>
      </c>
      <c r="M560" s="92">
        <v>255443</v>
      </c>
      <c r="N560" s="92">
        <f t="shared" si="9"/>
        <v>0.25544299999999998</v>
      </c>
      <c r="O560" s="140" t="s">
        <v>181</v>
      </c>
    </row>
    <row r="561" spans="12:15" ht="15" customHeight="1" x14ac:dyDescent="0.35">
      <c r="L561" s="91">
        <v>4265010101</v>
      </c>
      <c r="M561" s="92">
        <v>255443</v>
      </c>
      <c r="N561" s="92">
        <f t="shared" si="9"/>
        <v>0.25544299999999998</v>
      </c>
      <c r="O561" s="140" t="s">
        <v>182</v>
      </c>
    </row>
    <row r="562" spans="12:15" ht="15" customHeight="1" x14ac:dyDescent="0.35">
      <c r="L562" s="91">
        <v>4295</v>
      </c>
      <c r="M562" s="92">
        <v>39514987</v>
      </c>
      <c r="N562" s="92">
        <f t="shared" si="9"/>
        <v>39.514986999999998</v>
      </c>
      <c r="O562" s="140" t="s">
        <v>182</v>
      </c>
    </row>
    <row r="563" spans="12:15" ht="15" customHeight="1" x14ac:dyDescent="0.35">
      <c r="L563" s="91">
        <v>429520</v>
      </c>
      <c r="M563" s="92">
        <v>33661143</v>
      </c>
      <c r="N563" s="92">
        <f t="shared" si="9"/>
        <v>33.661143000000003</v>
      </c>
      <c r="O563" s="140" t="s">
        <v>183</v>
      </c>
    </row>
    <row r="564" spans="12:15" ht="15" customHeight="1" x14ac:dyDescent="0.35">
      <c r="L564" s="91">
        <v>42952001</v>
      </c>
      <c r="M564" s="92">
        <v>33661143</v>
      </c>
      <c r="N564" s="92">
        <f t="shared" si="9"/>
        <v>33.661143000000003</v>
      </c>
      <c r="O564" s="140" t="s">
        <v>184</v>
      </c>
    </row>
    <row r="565" spans="12:15" ht="15" customHeight="1" x14ac:dyDescent="0.35">
      <c r="L565" s="91">
        <v>4295200101</v>
      </c>
      <c r="M565" s="92">
        <v>33661143</v>
      </c>
      <c r="N565" s="92">
        <f t="shared" si="9"/>
        <v>33.661143000000003</v>
      </c>
      <c r="O565" s="140" t="s">
        <v>184</v>
      </c>
    </row>
    <row r="566" spans="12:15" ht="15" customHeight="1" x14ac:dyDescent="0.35">
      <c r="L566" s="91">
        <v>429530</v>
      </c>
      <c r="M566" s="92">
        <v>2280195</v>
      </c>
      <c r="N566" s="92">
        <f t="shared" si="9"/>
        <v>2.280195</v>
      </c>
      <c r="O566" s="140" t="s">
        <v>184</v>
      </c>
    </row>
    <row r="567" spans="12:15" ht="15" customHeight="1" x14ac:dyDescent="0.35">
      <c r="L567" s="91">
        <v>42953001</v>
      </c>
      <c r="M567" s="92">
        <v>2280195</v>
      </c>
      <c r="N567" s="92">
        <f t="shared" si="9"/>
        <v>2.280195</v>
      </c>
      <c r="O567" s="140" t="s">
        <v>185</v>
      </c>
    </row>
    <row r="568" spans="12:15" ht="15" customHeight="1" x14ac:dyDescent="0.35">
      <c r="L568" s="91">
        <v>4295300101</v>
      </c>
      <c r="M568" s="92">
        <v>2280195</v>
      </c>
      <c r="N568" s="92">
        <f t="shared" si="9"/>
        <v>2.280195</v>
      </c>
      <c r="O568" s="142"/>
    </row>
    <row r="569" spans="12:15" ht="15" customHeight="1" x14ac:dyDescent="0.35">
      <c r="L569" s="91">
        <v>429595</v>
      </c>
      <c r="M569" s="92">
        <v>3573649</v>
      </c>
      <c r="N569" s="92">
        <f t="shared" si="9"/>
        <v>3.5736490000000001</v>
      </c>
      <c r="O569" s="142"/>
    </row>
    <row r="570" spans="12:15" ht="15" customHeight="1" x14ac:dyDescent="0.35">
      <c r="L570" s="91">
        <v>42959501</v>
      </c>
      <c r="M570" s="92">
        <v>3573649</v>
      </c>
      <c r="N570" s="92">
        <f t="shared" si="9"/>
        <v>3.5736490000000001</v>
      </c>
      <c r="O570" s="142"/>
    </row>
    <row r="571" spans="12:15" ht="15" customHeight="1" x14ac:dyDescent="0.35">
      <c r="L571" s="91">
        <v>4295950103</v>
      </c>
      <c r="M571" s="92">
        <v>5589</v>
      </c>
      <c r="N571" s="92">
        <f t="shared" si="9"/>
        <v>5.5890000000000002E-3</v>
      </c>
      <c r="O571" s="142"/>
    </row>
    <row r="572" spans="12:15" ht="15" customHeight="1" x14ac:dyDescent="0.35">
      <c r="L572" s="91">
        <v>4295950105</v>
      </c>
      <c r="M572" s="92">
        <v>0</v>
      </c>
      <c r="N572" s="92">
        <f t="shared" si="9"/>
        <v>0</v>
      </c>
      <c r="O572" s="142"/>
    </row>
    <row r="573" spans="12:15" ht="15" customHeight="1" x14ac:dyDescent="0.35">
      <c r="L573" s="91">
        <v>4295950106</v>
      </c>
      <c r="M573" s="92">
        <v>3568060</v>
      </c>
      <c r="N573" s="92">
        <f t="shared" si="9"/>
        <v>3.56806</v>
      </c>
      <c r="O573" s="142"/>
    </row>
    <row r="574" spans="12:15" ht="15" customHeight="1" x14ac:dyDescent="0.35">
      <c r="L574" s="91">
        <v>5</v>
      </c>
      <c r="M574" s="92">
        <v>1591308782</v>
      </c>
      <c r="N574" s="92">
        <f t="shared" si="9"/>
        <v>1591.3087820000001</v>
      </c>
      <c r="O574" s="142"/>
    </row>
    <row r="575" spans="12:15" ht="15" customHeight="1" x14ac:dyDescent="0.35">
      <c r="L575" s="91">
        <v>51</v>
      </c>
      <c r="M575" s="92">
        <v>1577652731</v>
      </c>
      <c r="N575" s="92">
        <f t="shared" si="9"/>
        <v>1577.6527309999999</v>
      </c>
      <c r="O575" s="142"/>
    </row>
    <row r="576" spans="12:15" ht="15" customHeight="1" x14ac:dyDescent="0.35">
      <c r="L576" s="91">
        <v>5105</v>
      </c>
      <c r="M576" s="92">
        <v>1229960298</v>
      </c>
      <c r="N576" s="92">
        <f t="shared" si="9"/>
        <v>1229.960298</v>
      </c>
      <c r="O576" s="142"/>
    </row>
    <row r="577" spans="12:15" ht="15" customHeight="1" x14ac:dyDescent="0.35">
      <c r="L577" s="91">
        <v>510503</v>
      </c>
      <c r="M577" s="92">
        <v>282365899</v>
      </c>
      <c r="N577" s="92">
        <f t="shared" si="9"/>
        <v>282.36589900000001</v>
      </c>
      <c r="O577" s="142"/>
    </row>
    <row r="578" spans="12:15" ht="15" customHeight="1" x14ac:dyDescent="0.35">
      <c r="L578" s="91">
        <v>51050301</v>
      </c>
      <c r="M578" s="92">
        <v>282365899</v>
      </c>
      <c r="N578" s="92">
        <f t="shared" si="9"/>
        <v>282.36589900000001</v>
      </c>
      <c r="O578" s="142"/>
    </row>
    <row r="579" spans="12:15" ht="15" customHeight="1" x14ac:dyDescent="0.35">
      <c r="L579" s="91">
        <v>5105030101</v>
      </c>
      <c r="M579" s="92">
        <v>282365899</v>
      </c>
      <c r="N579" s="92">
        <f t="shared" si="9"/>
        <v>282.36589900000001</v>
      </c>
      <c r="O579" s="142"/>
    </row>
    <row r="580" spans="12:15" ht="15" customHeight="1" x14ac:dyDescent="0.35">
      <c r="L580" s="91">
        <v>510506</v>
      </c>
      <c r="M580" s="92">
        <v>451503081</v>
      </c>
      <c r="N580" s="92">
        <f t="shared" si="9"/>
        <v>451.50308100000001</v>
      </c>
      <c r="O580" s="142"/>
    </row>
    <row r="581" spans="12:15" ht="15" customHeight="1" x14ac:dyDescent="0.35">
      <c r="L581" s="91">
        <v>51050601</v>
      </c>
      <c r="M581" s="92">
        <v>451503081</v>
      </c>
      <c r="N581" s="92">
        <f t="shared" si="9"/>
        <v>451.50308100000001</v>
      </c>
      <c r="O581" s="142"/>
    </row>
    <row r="582" spans="12:15" ht="15" customHeight="1" x14ac:dyDescent="0.35">
      <c r="L582" s="91">
        <v>5105060101</v>
      </c>
      <c r="M582" s="92">
        <v>451503081</v>
      </c>
      <c r="N582" s="92">
        <f t="shared" si="9"/>
        <v>451.50308100000001</v>
      </c>
      <c r="O582" s="142"/>
    </row>
    <row r="583" spans="12:15" ht="15" customHeight="1" x14ac:dyDescent="0.35">
      <c r="L583" s="91">
        <v>510507</v>
      </c>
      <c r="M583" s="92">
        <v>20376025</v>
      </c>
      <c r="N583" s="92">
        <f t="shared" si="9"/>
        <v>20.376024999999998</v>
      </c>
      <c r="O583" s="142"/>
    </row>
    <row r="584" spans="12:15" ht="15" customHeight="1" x14ac:dyDescent="0.35">
      <c r="L584" s="91">
        <v>51050701</v>
      </c>
      <c r="M584" s="92">
        <v>20376025</v>
      </c>
      <c r="N584" s="92">
        <f t="shared" ref="N584:N647" si="10">+M584/$N$2</f>
        <v>20.376024999999998</v>
      </c>
      <c r="O584" s="142"/>
    </row>
    <row r="585" spans="12:15" ht="15" customHeight="1" x14ac:dyDescent="0.35">
      <c r="L585" s="91">
        <v>5105070101</v>
      </c>
      <c r="M585" s="92">
        <v>20376025</v>
      </c>
      <c r="N585" s="92">
        <f t="shared" si="10"/>
        <v>20.376024999999998</v>
      </c>
      <c r="O585" s="142"/>
    </row>
    <row r="586" spans="12:15" ht="15" customHeight="1" x14ac:dyDescent="0.35">
      <c r="L586" s="91">
        <v>510515</v>
      </c>
      <c r="M586" s="92">
        <v>0</v>
      </c>
      <c r="N586" s="92">
        <f t="shared" si="10"/>
        <v>0</v>
      </c>
      <c r="O586" s="142"/>
    </row>
    <row r="587" spans="12:15" ht="15" customHeight="1" x14ac:dyDescent="0.35">
      <c r="L587" s="91">
        <v>51051501</v>
      </c>
      <c r="M587" s="92">
        <v>0</v>
      </c>
      <c r="N587" s="92">
        <f t="shared" si="10"/>
        <v>0</v>
      </c>
      <c r="O587" s="142"/>
    </row>
    <row r="588" spans="12:15" ht="15" customHeight="1" x14ac:dyDescent="0.35">
      <c r="L588" s="91">
        <v>5105150102</v>
      </c>
      <c r="M588" s="92">
        <v>0</v>
      </c>
      <c r="N588" s="92">
        <f t="shared" si="10"/>
        <v>0</v>
      </c>
      <c r="O588" s="142"/>
    </row>
    <row r="589" spans="12:15" ht="15" customHeight="1" x14ac:dyDescent="0.35">
      <c r="L589" s="91">
        <v>510524</v>
      </c>
      <c r="M589" s="92">
        <v>15111888</v>
      </c>
      <c r="N589" s="92">
        <f t="shared" si="10"/>
        <v>15.111888</v>
      </c>
      <c r="O589" s="142"/>
    </row>
    <row r="590" spans="12:15" ht="15" customHeight="1" x14ac:dyDescent="0.35">
      <c r="L590" s="91">
        <v>51052401</v>
      </c>
      <c r="M590" s="92">
        <v>15111888</v>
      </c>
      <c r="N590" s="92">
        <f t="shared" si="10"/>
        <v>15.111888</v>
      </c>
      <c r="O590" s="142"/>
    </row>
    <row r="591" spans="12:15" ht="15" customHeight="1" x14ac:dyDescent="0.35">
      <c r="L591" s="91">
        <v>5105240101</v>
      </c>
      <c r="M591" s="92">
        <v>15111888</v>
      </c>
      <c r="N591" s="92">
        <f t="shared" si="10"/>
        <v>15.111888</v>
      </c>
      <c r="O591" s="142"/>
    </row>
    <row r="592" spans="12:15" ht="15" customHeight="1" x14ac:dyDescent="0.35">
      <c r="L592" s="91">
        <v>510527</v>
      </c>
      <c r="M592" s="92">
        <v>0</v>
      </c>
      <c r="N592" s="92">
        <f t="shared" si="10"/>
        <v>0</v>
      </c>
      <c r="O592" s="142"/>
    </row>
    <row r="593" spans="12:15" ht="15" customHeight="1" x14ac:dyDescent="0.35">
      <c r="L593" s="91">
        <v>51052701</v>
      </c>
      <c r="M593" s="92">
        <v>0</v>
      </c>
      <c r="N593" s="92">
        <f t="shared" si="10"/>
        <v>0</v>
      </c>
      <c r="O593" s="142"/>
    </row>
    <row r="594" spans="12:15" ht="15" customHeight="1" x14ac:dyDescent="0.35">
      <c r="L594" s="91">
        <v>5105270101</v>
      </c>
      <c r="M594" s="92">
        <v>0</v>
      </c>
      <c r="N594" s="92">
        <f t="shared" si="10"/>
        <v>0</v>
      </c>
      <c r="O594" s="142"/>
    </row>
    <row r="595" spans="12:15" ht="15" customHeight="1" x14ac:dyDescent="0.35">
      <c r="L595" s="91">
        <v>510530</v>
      </c>
      <c r="M595" s="92">
        <v>35292822</v>
      </c>
      <c r="N595" s="92">
        <f t="shared" si="10"/>
        <v>35.292822000000001</v>
      </c>
      <c r="O595" s="142"/>
    </row>
    <row r="596" spans="12:15" ht="15" customHeight="1" x14ac:dyDescent="0.35">
      <c r="L596" s="91">
        <v>51053001</v>
      </c>
      <c r="M596" s="92">
        <v>35292822</v>
      </c>
      <c r="N596" s="92">
        <f t="shared" si="10"/>
        <v>35.292822000000001</v>
      </c>
      <c r="O596" s="142"/>
    </row>
    <row r="597" spans="12:15" ht="15" customHeight="1" x14ac:dyDescent="0.35">
      <c r="L597" s="91">
        <v>5105300101</v>
      </c>
      <c r="M597" s="92">
        <v>35292822</v>
      </c>
      <c r="N597" s="92">
        <f t="shared" si="10"/>
        <v>35.292822000000001</v>
      </c>
      <c r="O597" s="142"/>
    </row>
    <row r="598" spans="12:15" ht="15" customHeight="1" x14ac:dyDescent="0.35">
      <c r="L598" s="91">
        <v>510533</v>
      </c>
      <c r="M598" s="92">
        <v>4202858</v>
      </c>
      <c r="N598" s="92">
        <f t="shared" si="10"/>
        <v>4.202858</v>
      </c>
      <c r="O598" s="142"/>
    </row>
    <row r="599" spans="12:15" ht="15" customHeight="1" x14ac:dyDescent="0.35">
      <c r="L599" s="91">
        <v>51053301</v>
      </c>
      <c r="M599" s="92">
        <v>4202858</v>
      </c>
      <c r="N599" s="92">
        <f t="shared" si="10"/>
        <v>4.202858</v>
      </c>
      <c r="O599" s="142"/>
    </row>
    <row r="600" spans="12:15" ht="15" customHeight="1" x14ac:dyDescent="0.35">
      <c r="L600" s="91">
        <v>5105330101</v>
      </c>
      <c r="M600" s="92">
        <v>4202858</v>
      </c>
      <c r="N600" s="92">
        <f t="shared" si="10"/>
        <v>4.202858</v>
      </c>
      <c r="O600" s="142"/>
    </row>
    <row r="601" spans="12:15" ht="15" customHeight="1" x14ac:dyDescent="0.35">
      <c r="L601" s="91">
        <v>510536</v>
      </c>
      <c r="M601" s="92">
        <v>37652769</v>
      </c>
      <c r="N601" s="92">
        <f t="shared" si="10"/>
        <v>37.652768999999999</v>
      </c>
    </row>
    <row r="602" spans="12:15" ht="15" customHeight="1" x14ac:dyDescent="0.35">
      <c r="L602" s="91">
        <v>51053601</v>
      </c>
      <c r="M602" s="92">
        <v>37652769</v>
      </c>
      <c r="N602" s="92">
        <f t="shared" si="10"/>
        <v>37.652768999999999</v>
      </c>
    </row>
    <row r="603" spans="12:15" ht="15" customHeight="1" x14ac:dyDescent="0.35">
      <c r="L603" s="91">
        <v>5105360101</v>
      </c>
      <c r="M603" s="92">
        <v>37652769</v>
      </c>
      <c r="N603" s="92">
        <f t="shared" si="10"/>
        <v>37.652768999999999</v>
      </c>
    </row>
    <row r="604" spans="12:15" ht="15" customHeight="1" x14ac:dyDescent="0.35">
      <c r="L604" s="91">
        <v>510539</v>
      </c>
      <c r="M604" s="92">
        <v>51833862</v>
      </c>
      <c r="N604" s="92">
        <f t="shared" si="10"/>
        <v>51.833862000000003</v>
      </c>
    </row>
    <row r="605" spans="12:15" ht="15" customHeight="1" x14ac:dyDescent="0.35">
      <c r="L605" s="91">
        <v>51053901</v>
      </c>
      <c r="M605" s="92">
        <v>51833862</v>
      </c>
      <c r="N605" s="92">
        <f t="shared" si="10"/>
        <v>51.833862000000003</v>
      </c>
    </row>
    <row r="606" spans="12:15" ht="15" customHeight="1" x14ac:dyDescent="0.35">
      <c r="L606" s="91">
        <v>5105390101</v>
      </c>
      <c r="M606" s="92">
        <v>51833862</v>
      </c>
      <c r="N606" s="92">
        <f t="shared" si="10"/>
        <v>51.833862000000003</v>
      </c>
    </row>
    <row r="607" spans="12:15" ht="15" customHeight="1" x14ac:dyDescent="0.35">
      <c r="L607" s="91">
        <v>510545</v>
      </c>
      <c r="M607" s="92">
        <v>0</v>
      </c>
      <c r="N607" s="92">
        <f t="shared" si="10"/>
        <v>0</v>
      </c>
    </row>
    <row r="608" spans="12:15" ht="15" customHeight="1" x14ac:dyDescent="0.35">
      <c r="L608" s="91">
        <v>51054501</v>
      </c>
      <c r="M608" s="92">
        <v>0</v>
      </c>
      <c r="N608" s="92">
        <f t="shared" si="10"/>
        <v>0</v>
      </c>
    </row>
    <row r="609" spans="12:14" ht="15" customHeight="1" x14ac:dyDescent="0.35">
      <c r="L609" s="91">
        <v>5105450101</v>
      </c>
      <c r="M609" s="92">
        <v>0</v>
      </c>
      <c r="N609" s="92">
        <f t="shared" si="10"/>
        <v>0</v>
      </c>
    </row>
    <row r="610" spans="12:14" ht="15" customHeight="1" x14ac:dyDescent="0.35">
      <c r="L610" s="91">
        <v>5105450104</v>
      </c>
      <c r="M610" s="92">
        <v>0</v>
      </c>
      <c r="N610" s="92">
        <f t="shared" si="10"/>
        <v>0</v>
      </c>
    </row>
    <row r="611" spans="12:14" ht="15" customHeight="1" x14ac:dyDescent="0.35">
      <c r="L611" s="91">
        <v>510548</v>
      </c>
      <c r="M611" s="92">
        <v>88171400</v>
      </c>
      <c r="N611" s="92">
        <f t="shared" si="10"/>
        <v>88.171400000000006</v>
      </c>
    </row>
    <row r="612" spans="12:14" ht="15" customHeight="1" x14ac:dyDescent="0.35">
      <c r="L612" s="91">
        <v>51054801</v>
      </c>
      <c r="M612" s="92">
        <v>88171400</v>
      </c>
      <c r="N612" s="92">
        <f t="shared" si="10"/>
        <v>88.171400000000006</v>
      </c>
    </row>
    <row r="613" spans="12:14" ht="15" customHeight="1" x14ac:dyDescent="0.35">
      <c r="L613" s="91">
        <v>5105480103</v>
      </c>
      <c r="M613" s="92">
        <v>67640900</v>
      </c>
      <c r="N613" s="92">
        <f t="shared" si="10"/>
        <v>67.640900000000002</v>
      </c>
    </row>
    <row r="614" spans="12:14" ht="15" customHeight="1" x14ac:dyDescent="0.35">
      <c r="L614" s="91">
        <v>5105480109</v>
      </c>
      <c r="M614" s="92">
        <v>18860500</v>
      </c>
      <c r="N614" s="92">
        <f t="shared" si="10"/>
        <v>18.860499999999998</v>
      </c>
    </row>
    <row r="615" spans="12:14" ht="15" customHeight="1" x14ac:dyDescent="0.35">
      <c r="L615" s="91">
        <v>5105480110</v>
      </c>
      <c r="M615" s="92">
        <v>1670000</v>
      </c>
      <c r="N615" s="92">
        <f t="shared" si="10"/>
        <v>1.67</v>
      </c>
    </row>
    <row r="616" spans="12:14" ht="15" customHeight="1" x14ac:dyDescent="0.35">
      <c r="L616" s="91">
        <v>510551</v>
      </c>
      <c r="M616" s="92">
        <v>814200</v>
      </c>
      <c r="N616" s="92">
        <f t="shared" si="10"/>
        <v>0.81420000000000003</v>
      </c>
    </row>
    <row r="617" spans="12:14" ht="15" customHeight="1" x14ac:dyDescent="0.35">
      <c r="L617" s="91">
        <v>51055101</v>
      </c>
      <c r="M617" s="92">
        <v>814200</v>
      </c>
      <c r="N617" s="92">
        <f t="shared" si="10"/>
        <v>0.81420000000000003</v>
      </c>
    </row>
    <row r="618" spans="12:14" ht="15" customHeight="1" x14ac:dyDescent="0.35">
      <c r="L618" s="91">
        <v>5105510101</v>
      </c>
      <c r="M618" s="92">
        <v>814200</v>
      </c>
      <c r="N618" s="92">
        <f t="shared" si="10"/>
        <v>0.81420000000000003</v>
      </c>
    </row>
    <row r="619" spans="12:14" ht="15" customHeight="1" x14ac:dyDescent="0.35">
      <c r="L619" s="91">
        <v>510563</v>
      </c>
      <c r="M619" s="92">
        <v>24076583</v>
      </c>
      <c r="N619" s="92">
        <f t="shared" si="10"/>
        <v>24.076582999999999</v>
      </c>
    </row>
    <row r="620" spans="12:14" ht="15" customHeight="1" x14ac:dyDescent="0.35">
      <c r="L620" s="91">
        <v>51056301</v>
      </c>
      <c r="M620" s="92">
        <v>24076583</v>
      </c>
      <c r="N620" s="92">
        <f t="shared" si="10"/>
        <v>24.076582999999999</v>
      </c>
    </row>
    <row r="621" spans="12:14" ht="15" customHeight="1" x14ac:dyDescent="0.35">
      <c r="L621" s="91">
        <v>5105630101</v>
      </c>
      <c r="M621" s="92">
        <v>24076583</v>
      </c>
      <c r="N621" s="92">
        <f t="shared" si="10"/>
        <v>24.076582999999999</v>
      </c>
    </row>
    <row r="622" spans="12:14" ht="15" customHeight="1" x14ac:dyDescent="0.35">
      <c r="L622" s="91">
        <v>5105630102</v>
      </c>
      <c r="M622" s="92">
        <v>0</v>
      </c>
      <c r="N622" s="92">
        <f t="shared" si="10"/>
        <v>0</v>
      </c>
    </row>
    <row r="623" spans="12:14" ht="15" customHeight="1" x14ac:dyDescent="0.35">
      <c r="L623" s="91">
        <v>510566</v>
      </c>
      <c r="M623" s="92">
        <v>542098</v>
      </c>
      <c r="N623" s="92">
        <f t="shared" si="10"/>
        <v>0.54209799999999997</v>
      </c>
    </row>
    <row r="624" spans="12:14" ht="15" customHeight="1" x14ac:dyDescent="0.35">
      <c r="L624" s="91">
        <v>51056601</v>
      </c>
      <c r="M624" s="92">
        <v>542098</v>
      </c>
      <c r="N624" s="92">
        <f t="shared" si="10"/>
        <v>0.54209799999999997</v>
      </c>
    </row>
    <row r="625" spans="12:14" ht="15" customHeight="1" x14ac:dyDescent="0.35">
      <c r="L625" s="91">
        <v>5105660103</v>
      </c>
      <c r="M625" s="92">
        <v>0</v>
      </c>
      <c r="N625" s="92">
        <f t="shared" si="10"/>
        <v>0</v>
      </c>
    </row>
    <row r="626" spans="12:14" ht="15" customHeight="1" x14ac:dyDescent="0.35">
      <c r="L626" s="91">
        <v>5105660104</v>
      </c>
      <c r="M626" s="92">
        <v>260671</v>
      </c>
      <c r="N626" s="92">
        <f t="shared" si="10"/>
        <v>0.26067099999999999</v>
      </c>
    </row>
    <row r="627" spans="12:14" ht="15" customHeight="1" x14ac:dyDescent="0.35">
      <c r="L627" s="91">
        <v>5105660106</v>
      </c>
      <c r="M627" s="92">
        <v>281427</v>
      </c>
      <c r="N627" s="92">
        <f t="shared" si="10"/>
        <v>0.28142699999999998</v>
      </c>
    </row>
    <row r="628" spans="12:14" ht="15" customHeight="1" x14ac:dyDescent="0.35">
      <c r="L628" s="91">
        <v>510568</v>
      </c>
      <c r="M628" s="92">
        <v>3625610</v>
      </c>
      <c r="N628" s="92">
        <f t="shared" si="10"/>
        <v>3.62561</v>
      </c>
    </row>
    <row r="629" spans="12:14" ht="15" customHeight="1" x14ac:dyDescent="0.35">
      <c r="L629" s="91">
        <v>51056801</v>
      </c>
      <c r="M629" s="92">
        <v>3625610</v>
      </c>
      <c r="N629" s="92">
        <f t="shared" si="10"/>
        <v>3.62561</v>
      </c>
    </row>
    <row r="630" spans="12:14" ht="15" customHeight="1" x14ac:dyDescent="0.35">
      <c r="L630" s="91">
        <v>5105680101</v>
      </c>
      <c r="M630" s="92">
        <v>3625610</v>
      </c>
      <c r="N630" s="92">
        <f t="shared" si="10"/>
        <v>3.62561</v>
      </c>
    </row>
    <row r="631" spans="12:14" ht="15" customHeight="1" x14ac:dyDescent="0.35">
      <c r="L631" s="91">
        <v>510569</v>
      </c>
      <c r="M631" s="92">
        <v>61610166</v>
      </c>
      <c r="N631" s="92">
        <f t="shared" si="10"/>
        <v>61.610166</v>
      </c>
    </row>
    <row r="632" spans="12:14" ht="15" customHeight="1" x14ac:dyDescent="0.35">
      <c r="L632" s="91">
        <v>51056901</v>
      </c>
      <c r="M632" s="92">
        <v>61610166</v>
      </c>
      <c r="N632" s="92">
        <f t="shared" si="10"/>
        <v>61.610166</v>
      </c>
    </row>
    <row r="633" spans="12:14" ht="15" customHeight="1" x14ac:dyDescent="0.35">
      <c r="L633" s="91">
        <v>5105690101</v>
      </c>
      <c r="M633" s="92">
        <v>61610166</v>
      </c>
      <c r="N633" s="92">
        <f t="shared" si="10"/>
        <v>61.610166</v>
      </c>
    </row>
    <row r="634" spans="12:14" ht="15" customHeight="1" x14ac:dyDescent="0.35">
      <c r="L634" s="91">
        <v>510570</v>
      </c>
      <c r="M634" s="92">
        <v>83104403</v>
      </c>
      <c r="N634" s="92">
        <f t="shared" si="10"/>
        <v>83.104403000000005</v>
      </c>
    </row>
    <row r="635" spans="12:14" ht="15" customHeight="1" x14ac:dyDescent="0.35">
      <c r="L635" s="91">
        <v>51057001</v>
      </c>
      <c r="M635" s="92">
        <v>83104403</v>
      </c>
      <c r="N635" s="92">
        <f t="shared" si="10"/>
        <v>83.104403000000005</v>
      </c>
    </row>
    <row r="636" spans="12:14" ht="15" customHeight="1" x14ac:dyDescent="0.35">
      <c r="L636" s="91">
        <v>5105700101</v>
      </c>
      <c r="M636" s="92">
        <v>83104403</v>
      </c>
      <c r="N636" s="92">
        <f t="shared" si="10"/>
        <v>83.104403000000005</v>
      </c>
    </row>
    <row r="637" spans="12:14" ht="15" customHeight="1" x14ac:dyDescent="0.35">
      <c r="L637" s="91">
        <v>510572</v>
      </c>
      <c r="M637" s="92">
        <v>28630200</v>
      </c>
      <c r="N637" s="92">
        <f t="shared" si="10"/>
        <v>28.630199999999999</v>
      </c>
    </row>
    <row r="638" spans="12:14" ht="15" customHeight="1" x14ac:dyDescent="0.35">
      <c r="L638" s="91">
        <v>51057201</v>
      </c>
      <c r="M638" s="92">
        <v>28630200</v>
      </c>
      <c r="N638" s="92">
        <f t="shared" si="10"/>
        <v>28.630199999999999</v>
      </c>
    </row>
    <row r="639" spans="12:14" ht="15" customHeight="1" x14ac:dyDescent="0.35">
      <c r="L639" s="91">
        <v>5105720101</v>
      </c>
      <c r="M639" s="92">
        <v>28630200</v>
      </c>
      <c r="N639" s="92">
        <f t="shared" si="10"/>
        <v>28.630199999999999</v>
      </c>
    </row>
    <row r="640" spans="12:14" ht="15" customHeight="1" x14ac:dyDescent="0.35">
      <c r="L640" s="91">
        <v>510575</v>
      </c>
      <c r="M640" s="92">
        <v>21476800</v>
      </c>
      <c r="N640" s="92">
        <f t="shared" si="10"/>
        <v>21.476800000000001</v>
      </c>
    </row>
    <row r="641" spans="12:14" ht="15" customHeight="1" x14ac:dyDescent="0.35">
      <c r="L641" s="91">
        <v>51057501</v>
      </c>
      <c r="M641" s="92">
        <v>21476800</v>
      </c>
      <c r="N641" s="92">
        <f t="shared" si="10"/>
        <v>21.476800000000001</v>
      </c>
    </row>
    <row r="642" spans="12:14" ht="15" customHeight="1" x14ac:dyDescent="0.35">
      <c r="L642" s="91">
        <v>5105750101</v>
      </c>
      <c r="M642" s="92">
        <v>21476800</v>
      </c>
      <c r="N642" s="92">
        <f t="shared" si="10"/>
        <v>21.476800000000001</v>
      </c>
    </row>
    <row r="643" spans="12:14" ht="15" customHeight="1" x14ac:dyDescent="0.35">
      <c r="L643" s="91">
        <v>510578</v>
      </c>
      <c r="M643" s="92">
        <v>14317000</v>
      </c>
      <c r="N643" s="92">
        <f t="shared" si="10"/>
        <v>14.317</v>
      </c>
    </row>
    <row r="644" spans="12:14" ht="15" customHeight="1" x14ac:dyDescent="0.35">
      <c r="L644" s="91">
        <v>51057801</v>
      </c>
      <c r="M644" s="92">
        <v>14317000</v>
      </c>
      <c r="N644" s="92">
        <f t="shared" si="10"/>
        <v>14.317</v>
      </c>
    </row>
    <row r="645" spans="12:14" ht="15" customHeight="1" x14ac:dyDescent="0.35">
      <c r="L645" s="91">
        <v>5105780101</v>
      </c>
      <c r="M645" s="92">
        <v>14317000</v>
      </c>
      <c r="N645" s="92">
        <f t="shared" si="10"/>
        <v>14.317</v>
      </c>
    </row>
    <row r="646" spans="12:14" ht="15" customHeight="1" x14ac:dyDescent="0.35">
      <c r="L646" s="91">
        <v>510595</v>
      </c>
      <c r="M646" s="92">
        <v>5252634</v>
      </c>
      <c r="N646" s="92">
        <f t="shared" si="10"/>
        <v>5.2526339999999996</v>
      </c>
    </row>
    <row r="647" spans="12:14" ht="15" customHeight="1" x14ac:dyDescent="0.35">
      <c r="L647" s="91">
        <v>51059501</v>
      </c>
      <c r="M647" s="92">
        <v>5252634</v>
      </c>
      <c r="N647" s="92">
        <f t="shared" si="10"/>
        <v>5.2526339999999996</v>
      </c>
    </row>
    <row r="648" spans="12:14" ht="15" customHeight="1" x14ac:dyDescent="0.35">
      <c r="L648" s="91">
        <v>5105950102</v>
      </c>
      <c r="M648" s="92">
        <v>53230</v>
      </c>
      <c r="N648" s="92">
        <f t="shared" ref="N648:N711" si="11">+M648/$N$2</f>
        <v>5.323E-2</v>
      </c>
    </row>
    <row r="649" spans="12:14" ht="15" customHeight="1" x14ac:dyDescent="0.35">
      <c r="L649" s="91">
        <v>5105950110</v>
      </c>
      <c r="M649" s="92">
        <v>0</v>
      </c>
      <c r="N649" s="92">
        <f t="shared" si="11"/>
        <v>0</v>
      </c>
    </row>
    <row r="650" spans="12:14" ht="15" customHeight="1" x14ac:dyDescent="0.35">
      <c r="L650" s="91">
        <v>5105950111</v>
      </c>
      <c r="M650" s="92">
        <v>0</v>
      </c>
      <c r="N650" s="92">
        <f t="shared" si="11"/>
        <v>0</v>
      </c>
    </row>
    <row r="651" spans="12:14" ht="15" customHeight="1" x14ac:dyDescent="0.35">
      <c r="L651" s="91">
        <v>5105950114</v>
      </c>
      <c r="M651" s="92">
        <v>5199404</v>
      </c>
      <c r="N651" s="92">
        <f t="shared" si="11"/>
        <v>5.1994040000000004</v>
      </c>
    </row>
    <row r="652" spans="12:14" ht="15" customHeight="1" x14ac:dyDescent="0.35">
      <c r="L652" s="91">
        <v>51059502</v>
      </c>
      <c r="M652" s="92">
        <v>0</v>
      </c>
      <c r="N652" s="92">
        <f t="shared" si="11"/>
        <v>0</v>
      </c>
    </row>
    <row r="653" spans="12:14" ht="15" customHeight="1" x14ac:dyDescent="0.35">
      <c r="L653" s="91">
        <v>5105950204</v>
      </c>
      <c r="M653" s="92">
        <v>0</v>
      </c>
      <c r="N653" s="92">
        <f t="shared" si="11"/>
        <v>0</v>
      </c>
    </row>
    <row r="654" spans="12:14" ht="15" customHeight="1" x14ac:dyDescent="0.35">
      <c r="L654" s="91">
        <v>51059595</v>
      </c>
      <c r="M654" s="92">
        <v>0</v>
      </c>
      <c r="N654" s="92">
        <f t="shared" si="11"/>
        <v>0</v>
      </c>
    </row>
    <row r="655" spans="12:14" ht="15" customHeight="1" x14ac:dyDescent="0.35">
      <c r="L655" s="91">
        <v>5105959501</v>
      </c>
      <c r="M655" s="92">
        <v>0</v>
      </c>
      <c r="N655" s="92">
        <f t="shared" si="11"/>
        <v>0</v>
      </c>
    </row>
    <row r="656" spans="12:14" ht="15" customHeight="1" x14ac:dyDescent="0.35">
      <c r="L656" s="91">
        <v>5110</v>
      </c>
      <c r="M656" s="92">
        <v>97293743</v>
      </c>
      <c r="N656" s="92">
        <f t="shared" si="11"/>
        <v>97.293743000000006</v>
      </c>
    </row>
    <row r="657" spans="12:14" ht="15" customHeight="1" x14ac:dyDescent="0.35">
      <c r="L657" s="91">
        <v>511010</v>
      </c>
      <c r="M657" s="92">
        <v>25061000</v>
      </c>
      <c r="N657" s="92">
        <f t="shared" si="11"/>
        <v>25.061</v>
      </c>
    </row>
    <row r="658" spans="12:14" ht="15" customHeight="1" x14ac:dyDescent="0.35">
      <c r="L658" s="91">
        <v>51101001</v>
      </c>
      <c r="M658" s="92">
        <v>25061000</v>
      </c>
      <c r="N658" s="92">
        <f t="shared" si="11"/>
        <v>25.061</v>
      </c>
    </row>
    <row r="659" spans="12:14" ht="15" customHeight="1" x14ac:dyDescent="0.35">
      <c r="L659" s="91">
        <v>5110100101</v>
      </c>
      <c r="M659" s="92">
        <v>25061000</v>
      </c>
      <c r="N659" s="92">
        <f t="shared" si="11"/>
        <v>25.061</v>
      </c>
    </row>
    <row r="660" spans="12:14" ht="15" customHeight="1" x14ac:dyDescent="0.35">
      <c r="L660" s="91">
        <v>511035</v>
      </c>
      <c r="M660" s="92">
        <v>24988843</v>
      </c>
      <c r="N660" s="92">
        <f t="shared" si="11"/>
        <v>24.988842999999999</v>
      </c>
    </row>
    <row r="661" spans="12:14" ht="15" customHeight="1" x14ac:dyDescent="0.35">
      <c r="L661" s="91">
        <v>51103501</v>
      </c>
      <c r="M661" s="92">
        <v>24988843</v>
      </c>
      <c r="N661" s="92">
        <f t="shared" si="11"/>
        <v>24.988842999999999</v>
      </c>
    </row>
    <row r="662" spans="12:14" ht="15" customHeight="1" x14ac:dyDescent="0.35">
      <c r="L662" s="91">
        <v>5110350101</v>
      </c>
      <c r="M662" s="92">
        <v>24988843</v>
      </c>
      <c r="N662" s="92">
        <f t="shared" si="11"/>
        <v>24.988842999999999</v>
      </c>
    </row>
    <row r="663" spans="12:14" ht="15" customHeight="1" x14ac:dyDescent="0.35">
      <c r="L663" s="91">
        <v>511095</v>
      </c>
      <c r="M663" s="92">
        <v>47243900</v>
      </c>
      <c r="N663" s="92">
        <f t="shared" si="11"/>
        <v>47.243899999999996</v>
      </c>
    </row>
    <row r="664" spans="12:14" ht="15" customHeight="1" x14ac:dyDescent="0.35">
      <c r="L664" s="91">
        <v>51109501</v>
      </c>
      <c r="M664" s="92">
        <v>47243900</v>
      </c>
      <c r="N664" s="92">
        <f t="shared" si="11"/>
        <v>47.243899999999996</v>
      </c>
    </row>
    <row r="665" spans="12:14" ht="15" customHeight="1" x14ac:dyDescent="0.35">
      <c r="L665" s="91">
        <v>5110950103</v>
      </c>
      <c r="M665" s="92">
        <v>47243900</v>
      </c>
      <c r="N665" s="92">
        <f t="shared" si="11"/>
        <v>47.243899999999996</v>
      </c>
    </row>
    <row r="666" spans="12:14" ht="15" customHeight="1" x14ac:dyDescent="0.35">
      <c r="L666" s="91">
        <v>5115</v>
      </c>
      <c r="M666" s="92">
        <v>2689020</v>
      </c>
      <c r="N666" s="92">
        <f t="shared" si="11"/>
        <v>2.6890200000000002</v>
      </c>
    </row>
    <row r="667" spans="12:14" ht="15" customHeight="1" x14ac:dyDescent="0.35">
      <c r="L667" s="91">
        <v>511505</v>
      </c>
      <c r="M667" s="92">
        <v>2689020</v>
      </c>
      <c r="N667" s="92">
        <f t="shared" si="11"/>
        <v>2.6890200000000002</v>
      </c>
    </row>
    <row r="668" spans="12:14" ht="15" customHeight="1" x14ac:dyDescent="0.35">
      <c r="L668" s="91">
        <v>51150501</v>
      </c>
      <c r="M668" s="92">
        <v>2689020</v>
      </c>
      <c r="N668" s="92">
        <f t="shared" si="11"/>
        <v>2.6890200000000002</v>
      </c>
    </row>
    <row r="669" spans="12:14" ht="15" customHeight="1" x14ac:dyDescent="0.35">
      <c r="L669" s="91">
        <v>5115050101</v>
      </c>
      <c r="M669" s="92">
        <v>2689020</v>
      </c>
      <c r="N669" s="92">
        <f t="shared" si="11"/>
        <v>2.6890200000000002</v>
      </c>
    </row>
    <row r="670" spans="12:14" ht="15" customHeight="1" x14ac:dyDescent="0.35">
      <c r="L670" s="91">
        <v>5115050102</v>
      </c>
      <c r="M670" s="92">
        <v>0</v>
      </c>
      <c r="N670" s="92">
        <f t="shared" si="11"/>
        <v>0</v>
      </c>
    </row>
    <row r="671" spans="12:14" ht="15" customHeight="1" x14ac:dyDescent="0.35">
      <c r="L671" s="91">
        <v>511595</v>
      </c>
      <c r="M671" s="92">
        <v>0</v>
      </c>
      <c r="N671" s="92">
        <f t="shared" si="11"/>
        <v>0</v>
      </c>
    </row>
    <row r="672" spans="12:14" ht="15" customHeight="1" x14ac:dyDescent="0.35">
      <c r="L672" s="91">
        <v>51159501</v>
      </c>
      <c r="M672" s="92">
        <v>0</v>
      </c>
      <c r="N672" s="92">
        <f t="shared" si="11"/>
        <v>0</v>
      </c>
    </row>
    <row r="673" spans="12:14" ht="15" customHeight="1" x14ac:dyDescent="0.35">
      <c r="L673" s="91">
        <v>5115950102</v>
      </c>
      <c r="M673" s="92">
        <v>0</v>
      </c>
      <c r="N673" s="92">
        <f t="shared" si="11"/>
        <v>0</v>
      </c>
    </row>
    <row r="674" spans="12:14" ht="15" customHeight="1" x14ac:dyDescent="0.35">
      <c r="L674" s="91">
        <v>5120</v>
      </c>
      <c r="M674" s="92">
        <v>5147025</v>
      </c>
      <c r="N674" s="92">
        <f t="shared" si="11"/>
        <v>5.1470250000000002</v>
      </c>
    </row>
    <row r="675" spans="12:14" ht="15" customHeight="1" x14ac:dyDescent="0.35">
      <c r="L675" s="91">
        <v>512010</v>
      </c>
      <c r="M675" s="92">
        <v>0</v>
      </c>
      <c r="N675" s="92">
        <f t="shared" si="11"/>
        <v>0</v>
      </c>
    </row>
    <row r="676" spans="12:14" ht="15" customHeight="1" x14ac:dyDescent="0.35">
      <c r="L676" s="91">
        <v>51201001</v>
      </c>
      <c r="M676" s="92">
        <v>0</v>
      </c>
      <c r="N676" s="92">
        <f t="shared" si="11"/>
        <v>0</v>
      </c>
    </row>
    <row r="677" spans="12:14" ht="15" customHeight="1" x14ac:dyDescent="0.35">
      <c r="L677" s="91">
        <v>5120100101</v>
      </c>
      <c r="M677" s="92">
        <v>0</v>
      </c>
      <c r="N677" s="92">
        <f t="shared" si="11"/>
        <v>0</v>
      </c>
    </row>
    <row r="678" spans="12:14" ht="15" customHeight="1" x14ac:dyDescent="0.35">
      <c r="L678" s="91">
        <v>512025</v>
      </c>
      <c r="M678" s="92">
        <v>5147025</v>
      </c>
      <c r="N678" s="92">
        <f t="shared" si="11"/>
        <v>5.1470250000000002</v>
      </c>
    </row>
    <row r="679" spans="12:14" ht="15" customHeight="1" x14ac:dyDescent="0.35">
      <c r="L679" s="91">
        <v>51202501</v>
      </c>
      <c r="M679" s="92">
        <v>5147025</v>
      </c>
      <c r="N679" s="92">
        <f t="shared" si="11"/>
        <v>5.1470250000000002</v>
      </c>
    </row>
    <row r="680" spans="12:14" ht="15" customHeight="1" x14ac:dyDescent="0.35">
      <c r="L680" s="91">
        <v>5120250101</v>
      </c>
      <c r="M680" s="92">
        <v>5147025</v>
      </c>
      <c r="N680" s="92">
        <f t="shared" si="11"/>
        <v>5.1470250000000002</v>
      </c>
    </row>
    <row r="681" spans="12:14" ht="15" customHeight="1" x14ac:dyDescent="0.35">
      <c r="L681" s="91">
        <v>5125</v>
      </c>
      <c r="M681" s="92">
        <v>94972000</v>
      </c>
      <c r="N681" s="92">
        <f t="shared" si="11"/>
        <v>94.971999999999994</v>
      </c>
    </row>
    <row r="682" spans="12:14" ht="15" customHeight="1" x14ac:dyDescent="0.35">
      <c r="L682" s="91">
        <v>512510</v>
      </c>
      <c r="M682" s="92">
        <v>94972000</v>
      </c>
      <c r="N682" s="92">
        <f t="shared" si="11"/>
        <v>94.971999999999994</v>
      </c>
    </row>
    <row r="683" spans="12:14" ht="15" customHeight="1" x14ac:dyDescent="0.35">
      <c r="L683" s="91">
        <v>51251001</v>
      </c>
      <c r="M683" s="92">
        <v>94972000</v>
      </c>
      <c r="N683" s="92">
        <f t="shared" si="11"/>
        <v>94.971999999999994</v>
      </c>
    </row>
    <row r="684" spans="12:14" ht="15" customHeight="1" x14ac:dyDescent="0.35">
      <c r="L684" s="91">
        <v>5125100101</v>
      </c>
      <c r="M684" s="92">
        <v>94972000</v>
      </c>
      <c r="N684" s="92">
        <f t="shared" si="11"/>
        <v>94.971999999999994</v>
      </c>
    </row>
    <row r="685" spans="12:14" ht="15" customHeight="1" x14ac:dyDescent="0.35">
      <c r="L685" s="91">
        <v>5130</v>
      </c>
      <c r="M685" s="92">
        <v>586952</v>
      </c>
      <c r="N685" s="92">
        <f t="shared" si="11"/>
        <v>0.58695200000000003</v>
      </c>
    </row>
    <row r="686" spans="12:14" ht="15" customHeight="1" x14ac:dyDescent="0.35">
      <c r="L686" s="91">
        <v>513020</v>
      </c>
      <c r="M686" s="92">
        <v>549450</v>
      </c>
      <c r="N686" s="92">
        <f t="shared" si="11"/>
        <v>0.54944999999999999</v>
      </c>
    </row>
    <row r="687" spans="12:14" ht="15" customHeight="1" x14ac:dyDescent="0.35">
      <c r="L687" s="91">
        <v>51302001</v>
      </c>
      <c r="M687" s="92">
        <v>549450</v>
      </c>
      <c r="N687" s="92">
        <f t="shared" si="11"/>
        <v>0.54944999999999999</v>
      </c>
    </row>
    <row r="688" spans="12:14" ht="15" customHeight="1" x14ac:dyDescent="0.35">
      <c r="L688" s="91">
        <v>5130200101</v>
      </c>
      <c r="M688" s="92">
        <v>549450</v>
      </c>
      <c r="N688" s="92">
        <f t="shared" si="11"/>
        <v>0.54944999999999999</v>
      </c>
    </row>
    <row r="689" spans="12:14" ht="15" customHeight="1" x14ac:dyDescent="0.35">
      <c r="L689" s="91">
        <v>513095</v>
      </c>
      <c r="M689" s="92">
        <v>37502</v>
      </c>
      <c r="N689" s="92">
        <f t="shared" si="11"/>
        <v>3.7502000000000001E-2</v>
      </c>
    </row>
    <row r="690" spans="12:14" ht="15" customHeight="1" x14ac:dyDescent="0.35">
      <c r="L690" s="91">
        <v>51309501</v>
      </c>
      <c r="M690" s="92">
        <v>37502</v>
      </c>
      <c r="N690" s="92">
        <f t="shared" si="11"/>
        <v>3.7502000000000001E-2</v>
      </c>
    </row>
    <row r="691" spans="12:14" ht="15" customHeight="1" x14ac:dyDescent="0.35">
      <c r="L691" s="91">
        <v>5130950101</v>
      </c>
      <c r="M691" s="92">
        <v>37502</v>
      </c>
      <c r="N691" s="92">
        <f t="shared" si="11"/>
        <v>3.7502000000000001E-2</v>
      </c>
    </row>
    <row r="692" spans="12:14" ht="15" customHeight="1" x14ac:dyDescent="0.35">
      <c r="L692" s="91">
        <v>5135</v>
      </c>
      <c r="M692" s="92">
        <v>10981797</v>
      </c>
      <c r="N692" s="92">
        <f t="shared" si="11"/>
        <v>10.981797</v>
      </c>
    </row>
    <row r="693" spans="12:14" ht="15" customHeight="1" x14ac:dyDescent="0.35">
      <c r="L693" s="91">
        <v>513515</v>
      </c>
      <c r="M693" s="92">
        <v>705816</v>
      </c>
      <c r="N693" s="92">
        <f t="shared" si="11"/>
        <v>0.705816</v>
      </c>
    </row>
    <row r="694" spans="12:14" ht="15" customHeight="1" x14ac:dyDescent="0.35">
      <c r="L694" s="91">
        <v>51351501</v>
      </c>
      <c r="M694" s="92">
        <v>705816</v>
      </c>
      <c r="N694" s="92">
        <f t="shared" si="11"/>
        <v>0.705816</v>
      </c>
    </row>
    <row r="695" spans="12:14" ht="15" customHeight="1" x14ac:dyDescent="0.35">
      <c r="L695" s="91">
        <v>5135150101</v>
      </c>
      <c r="M695" s="92">
        <v>705816</v>
      </c>
      <c r="N695" s="92">
        <f t="shared" si="11"/>
        <v>0.705816</v>
      </c>
    </row>
    <row r="696" spans="12:14" ht="15" customHeight="1" x14ac:dyDescent="0.35">
      <c r="L696" s="91">
        <v>513520</v>
      </c>
      <c r="M696" s="92">
        <v>1867793</v>
      </c>
      <c r="N696" s="92">
        <f t="shared" si="11"/>
        <v>1.867793</v>
      </c>
    </row>
    <row r="697" spans="12:14" ht="15" customHeight="1" x14ac:dyDescent="0.35">
      <c r="L697" s="91">
        <v>51352001</v>
      </c>
      <c r="M697" s="92">
        <v>1867793</v>
      </c>
      <c r="N697" s="92">
        <f t="shared" si="11"/>
        <v>1.867793</v>
      </c>
    </row>
    <row r="698" spans="12:14" ht="15" customHeight="1" x14ac:dyDescent="0.35">
      <c r="L698" s="91">
        <v>5135200101</v>
      </c>
      <c r="M698" s="92">
        <v>1867793</v>
      </c>
      <c r="N698" s="92">
        <f t="shared" si="11"/>
        <v>1.867793</v>
      </c>
    </row>
    <row r="699" spans="12:14" ht="15" customHeight="1" x14ac:dyDescent="0.35">
      <c r="L699" s="91">
        <v>513525</v>
      </c>
      <c r="M699" s="92">
        <v>0</v>
      </c>
      <c r="N699" s="92">
        <f t="shared" si="11"/>
        <v>0</v>
      </c>
    </row>
    <row r="700" spans="12:14" ht="15" customHeight="1" x14ac:dyDescent="0.35">
      <c r="L700" s="91">
        <v>51352501</v>
      </c>
      <c r="M700" s="92">
        <v>0</v>
      </c>
      <c r="N700" s="92">
        <f t="shared" si="11"/>
        <v>0</v>
      </c>
    </row>
    <row r="701" spans="12:14" ht="15" customHeight="1" x14ac:dyDescent="0.35">
      <c r="L701" s="91">
        <v>5135250101</v>
      </c>
      <c r="M701" s="92">
        <v>0</v>
      </c>
      <c r="N701" s="92">
        <f t="shared" si="11"/>
        <v>0</v>
      </c>
    </row>
    <row r="702" spans="12:14" ht="15" customHeight="1" x14ac:dyDescent="0.35">
      <c r="L702" s="91">
        <v>513530</v>
      </c>
      <c r="M702" s="92">
        <v>0</v>
      </c>
      <c r="N702" s="92">
        <f t="shared" si="11"/>
        <v>0</v>
      </c>
    </row>
    <row r="703" spans="12:14" ht="15" customHeight="1" x14ac:dyDescent="0.35">
      <c r="L703" s="91">
        <v>51353001</v>
      </c>
      <c r="M703" s="92">
        <v>0</v>
      </c>
      <c r="N703" s="92">
        <f t="shared" si="11"/>
        <v>0</v>
      </c>
    </row>
    <row r="704" spans="12:14" ht="15" customHeight="1" x14ac:dyDescent="0.35">
      <c r="L704" s="91">
        <v>5135300101</v>
      </c>
      <c r="M704" s="92">
        <v>0</v>
      </c>
      <c r="N704" s="92">
        <f t="shared" si="11"/>
        <v>0</v>
      </c>
    </row>
    <row r="705" spans="12:14" ht="15" customHeight="1" x14ac:dyDescent="0.35">
      <c r="L705" s="91">
        <v>513535</v>
      </c>
      <c r="M705" s="92">
        <v>5103171</v>
      </c>
      <c r="N705" s="92">
        <f t="shared" si="11"/>
        <v>5.1031709999999997</v>
      </c>
    </row>
    <row r="706" spans="12:14" ht="15" customHeight="1" x14ac:dyDescent="0.35">
      <c r="L706" s="91">
        <v>51353501</v>
      </c>
      <c r="M706" s="92">
        <v>5103171</v>
      </c>
      <c r="N706" s="92">
        <f t="shared" si="11"/>
        <v>5.1031709999999997</v>
      </c>
    </row>
    <row r="707" spans="12:14" ht="15" customHeight="1" x14ac:dyDescent="0.35">
      <c r="L707" s="91">
        <v>5135350101</v>
      </c>
      <c r="M707" s="92">
        <v>5103171</v>
      </c>
      <c r="N707" s="92">
        <f t="shared" si="11"/>
        <v>5.1031709999999997</v>
      </c>
    </row>
    <row r="708" spans="12:14" ht="15" customHeight="1" x14ac:dyDescent="0.35">
      <c r="L708" s="91">
        <v>5135350102</v>
      </c>
      <c r="M708" s="92">
        <v>0</v>
      </c>
      <c r="N708" s="92">
        <f t="shared" si="11"/>
        <v>0</v>
      </c>
    </row>
    <row r="709" spans="12:14" ht="15" customHeight="1" x14ac:dyDescent="0.35">
      <c r="L709" s="91">
        <v>513550</v>
      </c>
      <c r="M709" s="92">
        <v>1952469</v>
      </c>
      <c r="N709" s="92">
        <f t="shared" si="11"/>
        <v>1.952469</v>
      </c>
    </row>
    <row r="710" spans="12:14" ht="15" customHeight="1" x14ac:dyDescent="0.35">
      <c r="L710" s="91">
        <v>51355001</v>
      </c>
      <c r="M710" s="92">
        <v>1952469</v>
      </c>
      <c r="N710" s="92">
        <f t="shared" si="11"/>
        <v>1.952469</v>
      </c>
    </row>
    <row r="711" spans="12:14" ht="15" customHeight="1" x14ac:dyDescent="0.35">
      <c r="L711" s="91">
        <v>5135500101</v>
      </c>
      <c r="M711" s="92">
        <v>1952469</v>
      </c>
      <c r="N711" s="92">
        <f t="shared" si="11"/>
        <v>1.952469</v>
      </c>
    </row>
    <row r="712" spans="12:14" ht="15" customHeight="1" x14ac:dyDescent="0.35">
      <c r="L712" s="91">
        <v>513595</v>
      </c>
      <c r="M712" s="92">
        <v>1352548</v>
      </c>
      <c r="N712" s="92">
        <f t="shared" ref="N712:N775" si="12">+M712/$N$2</f>
        <v>1.3525480000000001</v>
      </c>
    </row>
    <row r="713" spans="12:14" ht="15" customHeight="1" x14ac:dyDescent="0.35">
      <c r="L713" s="91">
        <v>51359501</v>
      </c>
      <c r="M713" s="92">
        <v>1352548</v>
      </c>
      <c r="N713" s="92">
        <f t="shared" si="12"/>
        <v>1.3525480000000001</v>
      </c>
    </row>
    <row r="714" spans="12:14" ht="15" customHeight="1" x14ac:dyDescent="0.35">
      <c r="L714" s="91">
        <v>5135950101</v>
      </c>
      <c r="M714" s="92">
        <v>1352548</v>
      </c>
      <c r="N714" s="92">
        <f t="shared" si="12"/>
        <v>1.3525480000000001</v>
      </c>
    </row>
    <row r="715" spans="12:14" ht="15" customHeight="1" x14ac:dyDescent="0.35">
      <c r="L715" s="91">
        <v>5135950103</v>
      </c>
      <c r="M715" s="92">
        <v>0</v>
      </c>
      <c r="N715" s="92">
        <f t="shared" si="12"/>
        <v>0</v>
      </c>
    </row>
    <row r="716" spans="12:14" ht="15" customHeight="1" x14ac:dyDescent="0.35">
      <c r="L716" s="91">
        <v>5140</v>
      </c>
      <c r="M716" s="92">
        <v>2915860</v>
      </c>
      <c r="N716" s="92">
        <f t="shared" si="12"/>
        <v>2.9158599999999999</v>
      </c>
    </row>
    <row r="717" spans="12:14" ht="15" customHeight="1" x14ac:dyDescent="0.35">
      <c r="L717" s="91">
        <v>514005</v>
      </c>
      <c r="M717" s="92">
        <v>0</v>
      </c>
      <c r="N717" s="92">
        <f t="shared" si="12"/>
        <v>0</v>
      </c>
    </row>
    <row r="718" spans="12:14" ht="15" customHeight="1" x14ac:dyDescent="0.35">
      <c r="L718" s="91">
        <v>51400501</v>
      </c>
      <c r="M718" s="92">
        <v>0</v>
      </c>
      <c r="N718" s="92">
        <f t="shared" si="12"/>
        <v>0</v>
      </c>
    </row>
    <row r="719" spans="12:14" ht="15" customHeight="1" x14ac:dyDescent="0.35">
      <c r="L719" s="91">
        <v>5140050101</v>
      </c>
      <c r="M719" s="92">
        <v>0</v>
      </c>
      <c r="N719" s="92">
        <f t="shared" si="12"/>
        <v>0</v>
      </c>
    </row>
    <row r="720" spans="12:14" ht="15" customHeight="1" x14ac:dyDescent="0.35">
      <c r="L720" s="91">
        <v>514010</v>
      </c>
      <c r="M720" s="92">
        <v>0</v>
      </c>
      <c r="N720" s="92">
        <f t="shared" si="12"/>
        <v>0</v>
      </c>
    </row>
    <row r="721" spans="12:14" ht="15" customHeight="1" x14ac:dyDescent="0.35">
      <c r="L721" s="91">
        <v>51401001</v>
      </c>
      <c r="M721" s="92">
        <v>0</v>
      </c>
      <c r="N721" s="92">
        <f t="shared" si="12"/>
        <v>0</v>
      </c>
    </row>
    <row r="722" spans="12:14" ht="15" customHeight="1" x14ac:dyDescent="0.35">
      <c r="L722" s="91">
        <v>5140100101</v>
      </c>
      <c r="M722" s="92">
        <v>0</v>
      </c>
      <c r="N722" s="92">
        <f t="shared" si="12"/>
        <v>0</v>
      </c>
    </row>
    <row r="723" spans="12:14" ht="15" customHeight="1" x14ac:dyDescent="0.35">
      <c r="L723" s="91">
        <v>514015</v>
      </c>
      <c r="M723" s="92">
        <v>2915860</v>
      </c>
      <c r="N723" s="92">
        <f t="shared" si="12"/>
        <v>2.9158599999999999</v>
      </c>
    </row>
    <row r="724" spans="12:14" ht="15" customHeight="1" x14ac:dyDescent="0.35">
      <c r="L724" s="91">
        <v>51401501</v>
      </c>
      <c r="M724" s="92">
        <v>2915860</v>
      </c>
      <c r="N724" s="92">
        <f t="shared" si="12"/>
        <v>2.9158599999999999</v>
      </c>
    </row>
    <row r="725" spans="12:14" ht="15" customHeight="1" x14ac:dyDescent="0.35">
      <c r="L725" s="91">
        <v>5140150101</v>
      </c>
      <c r="M725" s="92">
        <v>2915860</v>
      </c>
      <c r="N725" s="92">
        <f t="shared" si="12"/>
        <v>2.9158599999999999</v>
      </c>
    </row>
    <row r="726" spans="12:14" ht="15" customHeight="1" x14ac:dyDescent="0.35">
      <c r="L726" s="91">
        <v>5145</v>
      </c>
      <c r="M726" s="92">
        <v>3199075</v>
      </c>
      <c r="N726" s="92">
        <f t="shared" si="12"/>
        <v>3.1990750000000001</v>
      </c>
    </row>
    <row r="727" spans="12:14" ht="15" customHeight="1" x14ac:dyDescent="0.35">
      <c r="L727" s="91">
        <v>514525</v>
      </c>
      <c r="M727" s="92">
        <v>3199075</v>
      </c>
      <c r="N727" s="92">
        <f t="shared" si="12"/>
        <v>3.1990750000000001</v>
      </c>
    </row>
    <row r="728" spans="12:14" ht="15" customHeight="1" x14ac:dyDescent="0.35">
      <c r="L728" s="91">
        <v>51452501</v>
      </c>
      <c r="M728" s="92">
        <v>3199075</v>
      </c>
      <c r="N728" s="92">
        <f t="shared" si="12"/>
        <v>3.1990750000000001</v>
      </c>
    </row>
    <row r="729" spans="12:14" ht="15" customHeight="1" x14ac:dyDescent="0.35">
      <c r="L729" s="91">
        <v>5145250102</v>
      </c>
      <c r="M729" s="92">
        <v>3199075</v>
      </c>
      <c r="N729" s="92">
        <f t="shared" si="12"/>
        <v>3.1990750000000001</v>
      </c>
    </row>
    <row r="730" spans="12:14" ht="15" customHeight="1" x14ac:dyDescent="0.35">
      <c r="L730" s="91">
        <v>5155</v>
      </c>
      <c r="M730" s="92">
        <v>23689187</v>
      </c>
      <c r="N730" s="92">
        <f t="shared" si="12"/>
        <v>23.689187</v>
      </c>
    </row>
    <row r="731" spans="12:14" ht="15" customHeight="1" x14ac:dyDescent="0.35">
      <c r="L731" s="91">
        <v>515505</v>
      </c>
      <c r="M731" s="92">
        <v>8677864</v>
      </c>
      <c r="N731" s="92">
        <f t="shared" si="12"/>
        <v>8.6778639999999996</v>
      </c>
    </row>
    <row r="732" spans="12:14" ht="15" customHeight="1" x14ac:dyDescent="0.35">
      <c r="L732" s="91">
        <v>51550501</v>
      </c>
      <c r="M732" s="92">
        <v>8677864</v>
      </c>
      <c r="N732" s="92">
        <f t="shared" si="12"/>
        <v>8.6778639999999996</v>
      </c>
    </row>
    <row r="733" spans="12:14" ht="15" customHeight="1" x14ac:dyDescent="0.35">
      <c r="L733" s="91">
        <v>5155050101</v>
      </c>
      <c r="M733" s="92">
        <v>7008475</v>
      </c>
      <c r="N733" s="92">
        <f t="shared" si="12"/>
        <v>7.0084749999999998</v>
      </c>
    </row>
    <row r="734" spans="12:14" ht="15" customHeight="1" x14ac:dyDescent="0.35">
      <c r="L734" s="91">
        <v>5155050102</v>
      </c>
      <c r="M734" s="92">
        <v>1669389</v>
      </c>
      <c r="N734" s="92">
        <f t="shared" si="12"/>
        <v>1.669389</v>
      </c>
    </row>
    <row r="735" spans="12:14" ht="15" customHeight="1" x14ac:dyDescent="0.35">
      <c r="L735" s="91">
        <v>515515</v>
      </c>
      <c r="M735" s="92">
        <v>13806617</v>
      </c>
      <c r="N735" s="92">
        <f t="shared" si="12"/>
        <v>13.806616999999999</v>
      </c>
    </row>
    <row r="736" spans="12:14" ht="15" customHeight="1" x14ac:dyDescent="0.35">
      <c r="L736" s="91">
        <v>51551501</v>
      </c>
      <c r="M736" s="92">
        <v>13806617</v>
      </c>
      <c r="N736" s="92">
        <f t="shared" si="12"/>
        <v>13.806616999999999</v>
      </c>
    </row>
    <row r="737" spans="12:14" ht="15" customHeight="1" x14ac:dyDescent="0.35">
      <c r="L737" s="91">
        <v>5155150101</v>
      </c>
      <c r="M737" s="92">
        <v>13806617</v>
      </c>
      <c r="N737" s="92">
        <f t="shared" si="12"/>
        <v>13.806616999999999</v>
      </c>
    </row>
    <row r="738" spans="12:14" ht="15" customHeight="1" x14ac:dyDescent="0.35">
      <c r="L738" s="91">
        <v>515520</v>
      </c>
      <c r="M738" s="92">
        <v>128876</v>
      </c>
      <c r="N738" s="92">
        <f t="shared" si="12"/>
        <v>0.12887599999999999</v>
      </c>
    </row>
    <row r="739" spans="12:14" ht="15" customHeight="1" x14ac:dyDescent="0.35">
      <c r="L739" s="91">
        <v>51552001</v>
      </c>
      <c r="M739" s="92">
        <v>128876</v>
      </c>
      <c r="N739" s="92">
        <f t="shared" si="12"/>
        <v>0.12887599999999999</v>
      </c>
    </row>
    <row r="740" spans="12:14" ht="15" customHeight="1" x14ac:dyDescent="0.35">
      <c r="L740" s="91">
        <v>5155200101</v>
      </c>
      <c r="M740" s="92">
        <v>128876</v>
      </c>
      <c r="N740" s="92">
        <f t="shared" si="12"/>
        <v>0.12887599999999999</v>
      </c>
    </row>
    <row r="741" spans="12:14" ht="15" customHeight="1" x14ac:dyDescent="0.35">
      <c r="L741" s="91">
        <v>515595</v>
      </c>
      <c r="M741" s="92">
        <v>1075830</v>
      </c>
      <c r="N741" s="92">
        <f t="shared" si="12"/>
        <v>1.0758300000000001</v>
      </c>
    </row>
    <row r="742" spans="12:14" ht="15" customHeight="1" x14ac:dyDescent="0.35">
      <c r="L742" s="91">
        <v>51559501</v>
      </c>
      <c r="M742" s="92">
        <v>1075830</v>
      </c>
      <c r="N742" s="92">
        <f t="shared" si="12"/>
        <v>1.0758300000000001</v>
      </c>
    </row>
    <row r="743" spans="12:14" ht="15" customHeight="1" x14ac:dyDescent="0.35">
      <c r="L743" s="91">
        <v>5155950101</v>
      </c>
      <c r="M743" s="92">
        <v>0</v>
      </c>
      <c r="N743" s="92">
        <f t="shared" si="12"/>
        <v>0</v>
      </c>
    </row>
    <row r="744" spans="12:14" ht="15" customHeight="1" x14ac:dyDescent="0.35">
      <c r="L744" s="91">
        <v>5155950102</v>
      </c>
      <c r="M744" s="92">
        <v>0</v>
      </c>
      <c r="N744" s="92">
        <f t="shared" si="12"/>
        <v>0</v>
      </c>
    </row>
    <row r="745" spans="12:14" ht="15" customHeight="1" x14ac:dyDescent="0.35">
      <c r="L745" s="91">
        <v>5155950103</v>
      </c>
      <c r="M745" s="92">
        <v>1075830</v>
      </c>
      <c r="N745" s="92">
        <f t="shared" si="12"/>
        <v>1.0758300000000001</v>
      </c>
    </row>
    <row r="746" spans="12:14" ht="15" customHeight="1" x14ac:dyDescent="0.35">
      <c r="L746" s="91">
        <v>5160</v>
      </c>
      <c r="M746" s="92">
        <v>70090012</v>
      </c>
      <c r="N746" s="92">
        <f t="shared" si="12"/>
        <v>70.090012000000002</v>
      </c>
    </row>
    <row r="747" spans="12:14" ht="15" customHeight="1" x14ac:dyDescent="0.35">
      <c r="L747" s="91">
        <v>516015</v>
      </c>
      <c r="M747" s="92">
        <v>166321</v>
      </c>
      <c r="N747" s="92">
        <f t="shared" si="12"/>
        <v>0.166321</v>
      </c>
    </row>
    <row r="748" spans="12:14" ht="15" customHeight="1" x14ac:dyDescent="0.35">
      <c r="L748" s="91">
        <v>51601501</v>
      </c>
      <c r="M748" s="92">
        <v>166321</v>
      </c>
      <c r="N748" s="92">
        <f t="shared" si="12"/>
        <v>0.166321</v>
      </c>
    </row>
    <row r="749" spans="12:14" ht="15" customHeight="1" x14ac:dyDescent="0.35">
      <c r="L749" s="91">
        <v>5160150101</v>
      </c>
      <c r="M749" s="92">
        <v>166321</v>
      </c>
      <c r="N749" s="92">
        <f t="shared" si="12"/>
        <v>0.166321</v>
      </c>
    </row>
    <row r="750" spans="12:14" ht="15" customHeight="1" x14ac:dyDescent="0.35">
      <c r="L750" s="91">
        <v>516020</v>
      </c>
      <c r="M750" s="92">
        <v>2185785</v>
      </c>
      <c r="N750" s="92">
        <f t="shared" si="12"/>
        <v>2.1857850000000001</v>
      </c>
    </row>
    <row r="751" spans="12:14" ht="15" customHeight="1" x14ac:dyDescent="0.35">
      <c r="L751" s="91">
        <v>51602001</v>
      </c>
      <c r="M751" s="92">
        <v>2185785</v>
      </c>
      <c r="N751" s="92">
        <f t="shared" si="12"/>
        <v>2.1857850000000001</v>
      </c>
    </row>
    <row r="752" spans="12:14" ht="15" customHeight="1" x14ac:dyDescent="0.35">
      <c r="L752" s="91">
        <v>5160200101</v>
      </c>
      <c r="M752" s="92">
        <v>0</v>
      </c>
      <c r="N752" s="92">
        <f t="shared" si="12"/>
        <v>0</v>
      </c>
    </row>
    <row r="753" spans="12:14" ht="15" customHeight="1" x14ac:dyDescent="0.35">
      <c r="L753" s="91">
        <v>5160200102</v>
      </c>
      <c r="M753" s="92">
        <v>2185785</v>
      </c>
      <c r="N753" s="92">
        <f t="shared" si="12"/>
        <v>2.1857850000000001</v>
      </c>
    </row>
    <row r="754" spans="12:14" ht="15" customHeight="1" x14ac:dyDescent="0.35">
      <c r="L754" s="91">
        <v>516025</v>
      </c>
      <c r="M754" s="92">
        <v>67737906</v>
      </c>
      <c r="N754" s="92">
        <f t="shared" si="12"/>
        <v>67.737905999999995</v>
      </c>
    </row>
    <row r="755" spans="12:14" ht="15" customHeight="1" x14ac:dyDescent="0.35">
      <c r="L755" s="91">
        <v>51602501</v>
      </c>
      <c r="M755" s="92">
        <v>67737906</v>
      </c>
      <c r="N755" s="92">
        <f t="shared" si="12"/>
        <v>67.737905999999995</v>
      </c>
    </row>
    <row r="756" spans="12:14" ht="15" customHeight="1" x14ac:dyDescent="0.35">
      <c r="L756" s="91">
        <v>5160250101</v>
      </c>
      <c r="M756" s="92">
        <v>67737906</v>
      </c>
      <c r="N756" s="92">
        <f t="shared" si="12"/>
        <v>67.737905999999995</v>
      </c>
    </row>
    <row r="757" spans="12:14" ht="15" customHeight="1" x14ac:dyDescent="0.35">
      <c r="L757" s="91">
        <v>5165</v>
      </c>
      <c r="M757" s="92">
        <v>4106144</v>
      </c>
      <c r="N757" s="92">
        <f t="shared" si="12"/>
        <v>4.1061439999999996</v>
      </c>
    </row>
    <row r="758" spans="12:14" ht="15" customHeight="1" x14ac:dyDescent="0.35">
      <c r="L758" s="91">
        <v>516510</v>
      </c>
      <c r="M758" s="92">
        <v>4106144</v>
      </c>
      <c r="N758" s="92">
        <f t="shared" si="12"/>
        <v>4.1061439999999996</v>
      </c>
    </row>
    <row r="759" spans="12:14" ht="15" customHeight="1" x14ac:dyDescent="0.35">
      <c r="L759" s="91">
        <v>51651010</v>
      </c>
      <c r="M759" s="92">
        <v>4106144</v>
      </c>
      <c r="N759" s="92">
        <f t="shared" si="12"/>
        <v>4.1061439999999996</v>
      </c>
    </row>
    <row r="760" spans="12:14" ht="15" customHeight="1" x14ac:dyDescent="0.35">
      <c r="L760" s="91">
        <v>5165101001</v>
      </c>
      <c r="M760" s="92">
        <v>4106144</v>
      </c>
      <c r="N760" s="92">
        <f t="shared" si="12"/>
        <v>4.1061439999999996</v>
      </c>
    </row>
    <row r="761" spans="12:14" ht="15" customHeight="1" x14ac:dyDescent="0.35">
      <c r="L761" s="91">
        <v>516515</v>
      </c>
      <c r="M761" s="92">
        <v>0</v>
      </c>
      <c r="N761" s="92">
        <f t="shared" si="12"/>
        <v>0</v>
      </c>
    </row>
    <row r="762" spans="12:14" ht="15" customHeight="1" x14ac:dyDescent="0.35">
      <c r="L762" s="91">
        <v>51651520</v>
      </c>
      <c r="M762" s="92">
        <v>0</v>
      </c>
      <c r="N762" s="92">
        <f t="shared" si="12"/>
        <v>0</v>
      </c>
    </row>
    <row r="763" spans="12:14" ht="15" customHeight="1" x14ac:dyDescent="0.35">
      <c r="L763" s="91">
        <v>5165152001</v>
      </c>
      <c r="M763" s="92">
        <v>0</v>
      </c>
      <c r="N763" s="92">
        <f t="shared" si="12"/>
        <v>0</v>
      </c>
    </row>
    <row r="764" spans="12:14" ht="15" customHeight="1" x14ac:dyDescent="0.35">
      <c r="L764" s="91">
        <v>5195</v>
      </c>
      <c r="M764" s="92">
        <v>32021618</v>
      </c>
      <c r="N764" s="92">
        <f t="shared" si="12"/>
        <v>32.021617999999997</v>
      </c>
    </row>
    <row r="765" spans="12:14" ht="15" customHeight="1" x14ac:dyDescent="0.35">
      <c r="L765" s="91">
        <v>519520</v>
      </c>
      <c r="M765" s="92">
        <v>0</v>
      </c>
      <c r="N765" s="92">
        <f t="shared" si="12"/>
        <v>0</v>
      </c>
    </row>
    <row r="766" spans="12:14" ht="15" customHeight="1" x14ac:dyDescent="0.35">
      <c r="L766" s="91">
        <v>51952001</v>
      </c>
      <c r="M766" s="92">
        <v>0</v>
      </c>
      <c r="N766" s="92">
        <f t="shared" si="12"/>
        <v>0</v>
      </c>
    </row>
    <row r="767" spans="12:14" ht="15" customHeight="1" x14ac:dyDescent="0.35">
      <c r="L767" s="91">
        <v>5195200101</v>
      </c>
      <c r="M767" s="92">
        <v>0</v>
      </c>
      <c r="N767" s="92">
        <f t="shared" si="12"/>
        <v>0</v>
      </c>
    </row>
    <row r="768" spans="12:14" ht="15" customHeight="1" x14ac:dyDescent="0.35">
      <c r="L768" s="91">
        <v>519525</v>
      </c>
      <c r="M768" s="92">
        <v>580043</v>
      </c>
      <c r="N768" s="92">
        <f t="shared" si="12"/>
        <v>0.58004299999999998</v>
      </c>
    </row>
    <row r="769" spans="12:14" ht="15" customHeight="1" x14ac:dyDescent="0.35">
      <c r="L769" s="91">
        <v>51952501</v>
      </c>
      <c r="M769" s="92">
        <v>580043</v>
      </c>
      <c r="N769" s="92">
        <f t="shared" si="12"/>
        <v>0.58004299999999998</v>
      </c>
    </row>
    <row r="770" spans="12:14" ht="15" customHeight="1" x14ac:dyDescent="0.35">
      <c r="L770" s="91">
        <v>5195250101</v>
      </c>
      <c r="M770" s="92">
        <v>56800</v>
      </c>
      <c r="N770" s="92">
        <f t="shared" si="12"/>
        <v>5.6800000000000003E-2</v>
      </c>
    </row>
    <row r="771" spans="12:14" ht="15" customHeight="1" x14ac:dyDescent="0.35">
      <c r="L771" s="91">
        <v>5195250102</v>
      </c>
      <c r="M771" s="92">
        <v>523243</v>
      </c>
      <c r="N771" s="92">
        <f t="shared" si="12"/>
        <v>0.52324300000000001</v>
      </c>
    </row>
    <row r="772" spans="12:14" ht="15" customHeight="1" x14ac:dyDescent="0.35">
      <c r="L772" s="91">
        <v>519530</v>
      </c>
      <c r="M772" s="92">
        <v>20095970</v>
      </c>
      <c r="N772" s="92">
        <f t="shared" si="12"/>
        <v>20.095970000000001</v>
      </c>
    </row>
    <row r="773" spans="12:14" ht="15" customHeight="1" x14ac:dyDescent="0.35">
      <c r="L773" s="91">
        <v>51953001</v>
      </c>
      <c r="M773" s="92">
        <v>20095970</v>
      </c>
      <c r="N773" s="92">
        <f t="shared" si="12"/>
        <v>20.095970000000001</v>
      </c>
    </row>
    <row r="774" spans="12:14" ht="15" customHeight="1" x14ac:dyDescent="0.35">
      <c r="L774" s="91">
        <v>5195300101</v>
      </c>
      <c r="M774" s="92">
        <v>20095970</v>
      </c>
      <c r="N774" s="92">
        <f t="shared" si="12"/>
        <v>20.095970000000001</v>
      </c>
    </row>
    <row r="775" spans="12:14" ht="15" customHeight="1" x14ac:dyDescent="0.35">
      <c r="L775" s="91">
        <v>519535</v>
      </c>
      <c r="M775" s="92">
        <v>0</v>
      </c>
      <c r="N775" s="92">
        <f t="shared" si="12"/>
        <v>0</v>
      </c>
    </row>
    <row r="776" spans="12:14" ht="15" customHeight="1" x14ac:dyDescent="0.35">
      <c r="L776" s="91">
        <v>51953501</v>
      </c>
      <c r="M776" s="92">
        <v>0</v>
      </c>
      <c r="N776" s="92">
        <f t="shared" ref="N776:N839" si="13">+M776/$N$2</f>
        <v>0</v>
      </c>
    </row>
    <row r="777" spans="12:14" ht="15" customHeight="1" x14ac:dyDescent="0.35">
      <c r="L777" s="91">
        <v>5195350101</v>
      </c>
      <c r="M777" s="92">
        <v>0</v>
      </c>
      <c r="N777" s="92">
        <f t="shared" si="13"/>
        <v>0</v>
      </c>
    </row>
    <row r="778" spans="12:14" ht="15" customHeight="1" x14ac:dyDescent="0.35">
      <c r="L778" s="91">
        <v>519545</v>
      </c>
      <c r="M778" s="92">
        <v>3115926</v>
      </c>
      <c r="N778" s="92">
        <f t="shared" si="13"/>
        <v>3.115926</v>
      </c>
    </row>
    <row r="779" spans="12:14" ht="15" customHeight="1" x14ac:dyDescent="0.35">
      <c r="L779" s="91">
        <v>51954501</v>
      </c>
      <c r="M779" s="92">
        <v>3115926</v>
      </c>
      <c r="N779" s="92">
        <f t="shared" si="13"/>
        <v>3.115926</v>
      </c>
    </row>
    <row r="780" spans="12:14" ht="15" customHeight="1" x14ac:dyDescent="0.35">
      <c r="L780" s="91">
        <v>5195450101</v>
      </c>
      <c r="M780" s="92">
        <v>3115926</v>
      </c>
      <c r="N780" s="92">
        <f t="shared" si="13"/>
        <v>3.115926</v>
      </c>
    </row>
    <row r="781" spans="12:14" ht="15" customHeight="1" x14ac:dyDescent="0.35">
      <c r="L781" s="91">
        <v>519560</v>
      </c>
      <c r="M781" s="92">
        <v>418413</v>
      </c>
      <c r="N781" s="92">
        <f t="shared" si="13"/>
        <v>0.41841299999999998</v>
      </c>
    </row>
    <row r="782" spans="12:14" ht="15" customHeight="1" x14ac:dyDescent="0.35">
      <c r="L782" s="91">
        <v>51956001</v>
      </c>
      <c r="M782" s="92">
        <v>418413</v>
      </c>
      <c r="N782" s="92">
        <f t="shared" si="13"/>
        <v>0.41841299999999998</v>
      </c>
    </row>
    <row r="783" spans="12:14" ht="15" customHeight="1" x14ac:dyDescent="0.35">
      <c r="L783" s="91">
        <v>5195600101</v>
      </c>
      <c r="M783" s="92">
        <v>418413</v>
      </c>
      <c r="N783" s="92">
        <f t="shared" si="13"/>
        <v>0.41841299999999998</v>
      </c>
    </row>
    <row r="784" spans="12:14" ht="15" customHeight="1" x14ac:dyDescent="0.35">
      <c r="L784" s="91">
        <v>519565</v>
      </c>
      <c r="M784" s="92">
        <v>0</v>
      </c>
      <c r="N784" s="92">
        <f t="shared" si="13"/>
        <v>0</v>
      </c>
    </row>
    <row r="785" spans="12:14" ht="15" customHeight="1" x14ac:dyDescent="0.35">
      <c r="L785" s="91">
        <v>51956501</v>
      </c>
      <c r="M785" s="92">
        <v>0</v>
      </c>
      <c r="N785" s="92">
        <f t="shared" si="13"/>
        <v>0</v>
      </c>
    </row>
    <row r="786" spans="12:14" ht="15" customHeight="1" x14ac:dyDescent="0.35">
      <c r="L786" s="91">
        <v>5195650101</v>
      </c>
      <c r="M786" s="92">
        <v>0</v>
      </c>
      <c r="N786" s="92">
        <f t="shared" si="13"/>
        <v>0</v>
      </c>
    </row>
    <row r="787" spans="12:14" ht="15" customHeight="1" x14ac:dyDescent="0.35">
      <c r="L787" s="91">
        <v>519595</v>
      </c>
      <c r="M787" s="92">
        <v>7811266</v>
      </c>
      <c r="N787" s="92">
        <f t="shared" si="13"/>
        <v>7.8112659999999998</v>
      </c>
    </row>
    <row r="788" spans="12:14" ht="15" customHeight="1" x14ac:dyDescent="0.35">
      <c r="L788" s="91">
        <v>51959501</v>
      </c>
      <c r="M788" s="92">
        <v>0</v>
      </c>
      <c r="N788" s="92">
        <f t="shared" si="13"/>
        <v>0</v>
      </c>
    </row>
    <row r="789" spans="12:14" ht="15" customHeight="1" x14ac:dyDescent="0.35">
      <c r="L789" s="91">
        <v>5195950102</v>
      </c>
      <c r="M789" s="92">
        <v>0</v>
      </c>
      <c r="N789" s="92">
        <f t="shared" si="13"/>
        <v>0</v>
      </c>
    </row>
    <row r="790" spans="12:14" ht="15" customHeight="1" x14ac:dyDescent="0.35">
      <c r="L790" s="91">
        <v>51959502</v>
      </c>
      <c r="M790" s="92">
        <v>0</v>
      </c>
      <c r="N790" s="92">
        <f t="shared" si="13"/>
        <v>0</v>
      </c>
    </row>
    <row r="791" spans="12:14" ht="15" customHeight="1" x14ac:dyDescent="0.35">
      <c r="L791" s="91">
        <v>5195950201</v>
      </c>
      <c r="M791" s="92">
        <v>0</v>
      </c>
      <c r="N791" s="92">
        <f t="shared" si="13"/>
        <v>0</v>
      </c>
    </row>
    <row r="792" spans="12:14" ht="15" customHeight="1" x14ac:dyDescent="0.35">
      <c r="L792" s="91">
        <v>51959503</v>
      </c>
      <c r="M792" s="92">
        <v>3117016</v>
      </c>
      <c r="N792" s="92">
        <f t="shared" si="13"/>
        <v>3.117016</v>
      </c>
    </row>
    <row r="793" spans="12:14" ht="15" customHeight="1" x14ac:dyDescent="0.35">
      <c r="L793" s="91">
        <v>5195950302</v>
      </c>
      <c r="M793" s="92">
        <v>3000000</v>
      </c>
      <c r="N793" s="92">
        <f t="shared" si="13"/>
        <v>3</v>
      </c>
    </row>
    <row r="794" spans="12:14" ht="15" customHeight="1" x14ac:dyDescent="0.35">
      <c r="L794" s="91">
        <v>5195950303</v>
      </c>
      <c r="M794" s="92">
        <v>0</v>
      </c>
      <c r="N794" s="92">
        <f t="shared" si="13"/>
        <v>0</v>
      </c>
    </row>
    <row r="795" spans="12:14" ht="15" customHeight="1" x14ac:dyDescent="0.35">
      <c r="L795" s="91">
        <v>5195950306</v>
      </c>
      <c r="M795" s="92">
        <v>117016</v>
      </c>
      <c r="N795" s="92">
        <f t="shared" si="13"/>
        <v>0.117016</v>
      </c>
    </row>
    <row r="796" spans="12:14" ht="15" customHeight="1" x14ac:dyDescent="0.35">
      <c r="L796" s="91">
        <v>51959504</v>
      </c>
      <c r="M796" s="92">
        <v>4694250</v>
      </c>
      <c r="N796" s="92">
        <f t="shared" si="13"/>
        <v>4.6942500000000003</v>
      </c>
    </row>
    <row r="797" spans="12:14" ht="15" customHeight="1" x14ac:dyDescent="0.35">
      <c r="L797" s="91">
        <v>5195950403</v>
      </c>
      <c r="M797" s="92">
        <v>4694250</v>
      </c>
      <c r="N797" s="92">
        <f t="shared" si="13"/>
        <v>4.6942500000000003</v>
      </c>
    </row>
    <row r="798" spans="12:14" ht="15" customHeight="1" x14ac:dyDescent="0.35">
      <c r="L798" s="91">
        <v>52</v>
      </c>
      <c r="M798" s="92">
        <v>0</v>
      </c>
      <c r="N798" s="92">
        <f t="shared" si="13"/>
        <v>0</v>
      </c>
    </row>
    <row r="799" spans="12:14" ht="15" customHeight="1" x14ac:dyDescent="0.35">
      <c r="L799" s="91">
        <v>5205</v>
      </c>
      <c r="M799" s="92">
        <v>0</v>
      </c>
      <c r="N799" s="92">
        <f t="shared" si="13"/>
        <v>0</v>
      </c>
    </row>
    <row r="800" spans="12:14" ht="15" customHeight="1" x14ac:dyDescent="0.35">
      <c r="L800" s="91">
        <v>520566</v>
      </c>
      <c r="M800" s="92">
        <v>0</v>
      </c>
      <c r="N800" s="92">
        <f t="shared" si="13"/>
        <v>0</v>
      </c>
    </row>
    <row r="801" spans="12:14" ht="15" customHeight="1" x14ac:dyDescent="0.35">
      <c r="L801" s="91">
        <v>52056601</v>
      </c>
      <c r="M801" s="92">
        <v>0</v>
      </c>
      <c r="N801" s="92">
        <f t="shared" si="13"/>
        <v>0</v>
      </c>
    </row>
    <row r="802" spans="12:14" ht="15" customHeight="1" x14ac:dyDescent="0.35">
      <c r="L802" s="91">
        <v>5205660106</v>
      </c>
      <c r="M802" s="92">
        <v>0</v>
      </c>
      <c r="N802" s="92">
        <f t="shared" si="13"/>
        <v>0</v>
      </c>
    </row>
    <row r="803" spans="12:14" ht="15" customHeight="1" x14ac:dyDescent="0.35">
      <c r="L803" s="91">
        <v>53</v>
      </c>
      <c r="M803" s="92">
        <v>13656051</v>
      </c>
      <c r="N803" s="92">
        <f t="shared" si="13"/>
        <v>13.656051</v>
      </c>
    </row>
    <row r="804" spans="12:14" ht="15" customHeight="1" x14ac:dyDescent="0.35">
      <c r="L804" s="91">
        <v>5305</v>
      </c>
      <c r="M804" s="92">
        <v>5595009</v>
      </c>
      <c r="N804" s="92">
        <f t="shared" si="13"/>
        <v>5.5950090000000001</v>
      </c>
    </row>
    <row r="805" spans="12:14" ht="15" customHeight="1" x14ac:dyDescent="0.35">
      <c r="L805" s="91">
        <v>530505</v>
      </c>
      <c r="M805" s="92">
        <v>464539</v>
      </c>
      <c r="N805" s="92">
        <f t="shared" si="13"/>
        <v>0.46453899999999998</v>
      </c>
    </row>
    <row r="806" spans="12:14" ht="15" customHeight="1" x14ac:dyDescent="0.35">
      <c r="L806" s="91">
        <v>53050501</v>
      </c>
      <c r="M806" s="92">
        <v>464539</v>
      </c>
      <c r="N806" s="92">
        <f t="shared" si="13"/>
        <v>0.46453899999999998</v>
      </c>
    </row>
    <row r="807" spans="12:14" ht="15" customHeight="1" x14ac:dyDescent="0.35">
      <c r="L807" s="91">
        <v>5305050101</v>
      </c>
      <c r="M807" s="92">
        <v>464539</v>
      </c>
      <c r="N807" s="92">
        <f t="shared" si="13"/>
        <v>0.46453899999999998</v>
      </c>
    </row>
    <row r="808" spans="12:14" ht="15" customHeight="1" x14ac:dyDescent="0.35">
      <c r="L808" s="91">
        <v>530520</v>
      </c>
      <c r="M808" s="92">
        <v>1603722</v>
      </c>
      <c r="N808" s="92">
        <f t="shared" si="13"/>
        <v>1.6037220000000001</v>
      </c>
    </row>
    <row r="809" spans="12:14" ht="15" customHeight="1" x14ac:dyDescent="0.35">
      <c r="L809" s="91">
        <v>53052001</v>
      </c>
      <c r="M809" s="92">
        <v>1603722</v>
      </c>
      <c r="N809" s="92">
        <f t="shared" si="13"/>
        <v>1.6037220000000001</v>
      </c>
    </row>
    <row r="810" spans="12:14" ht="15" customHeight="1" x14ac:dyDescent="0.35">
      <c r="L810" s="91">
        <v>5305200101</v>
      </c>
      <c r="M810" s="92">
        <v>1592756</v>
      </c>
      <c r="N810" s="92">
        <f t="shared" si="13"/>
        <v>1.5927560000000001</v>
      </c>
    </row>
    <row r="811" spans="12:14" ht="15" customHeight="1" x14ac:dyDescent="0.35">
      <c r="L811" s="91">
        <v>5305200102</v>
      </c>
      <c r="M811" s="92">
        <v>10966</v>
      </c>
      <c r="N811" s="92">
        <f t="shared" si="13"/>
        <v>1.0966E-2</v>
      </c>
    </row>
    <row r="812" spans="12:14" ht="15" customHeight="1" x14ac:dyDescent="0.35">
      <c r="L812" s="91">
        <v>53052002</v>
      </c>
      <c r="M812" s="92">
        <v>0</v>
      </c>
      <c r="N812" s="92">
        <f t="shared" si="13"/>
        <v>0</v>
      </c>
    </row>
    <row r="813" spans="12:14" ht="15" customHeight="1" x14ac:dyDescent="0.35">
      <c r="L813" s="91">
        <v>5305200202</v>
      </c>
      <c r="M813" s="92">
        <v>0</v>
      </c>
      <c r="N813" s="92">
        <f t="shared" si="13"/>
        <v>0</v>
      </c>
    </row>
    <row r="814" spans="12:14" ht="15" customHeight="1" x14ac:dyDescent="0.35">
      <c r="L814" s="91">
        <v>530525</v>
      </c>
      <c r="M814" s="92">
        <v>3521171</v>
      </c>
      <c r="N814" s="92">
        <f t="shared" si="13"/>
        <v>3.5211709999999998</v>
      </c>
    </row>
    <row r="815" spans="12:14" ht="15" customHeight="1" x14ac:dyDescent="0.35">
      <c r="L815" s="91">
        <v>53052501</v>
      </c>
      <c r="M815" s="92">
        <v>1035703</v>
      </c>
      <c r="N815" s="92">
        <f t="shared" si="13"/>
        <v>1.035703</v>
      </c>
    </row>
    <row r="816" spans="12:14" ht="15" customHeight="1" x14ac:dyDescent="0.35">
      <c r="L816" s="91">
        <v>5305250101</v>
      </c>
      <c r="M816" s="92">
        <v>1035703</v>
      </c>
      <c r="N816" s="92">
        <f t="shared" si="13"/>
        <v>1.035703</v>
      </c>
    </row>
    <row r="817" spans="12:14" ht="15" customHeight="1" x14ac:dyDescent="0.35">
      <c r="L817" s="91">
        <v>53052533</v>
      </c>
      <c r="M817" s="92">
        <v>2485468</v>
      </c>
      <c r="N817" s="92">
        <f t="shared" si="13"/>
        <v>2.485468</v>
      </c>
    </row>
    <row r="818" spans="12:14" ht="15" customHeight="1" x14ac:dyDescent="0.35">
      <c r="L818" s="91">
        <v>5305253301</v>
      </c>
      <c r="M818" s="92">
        <v>386634</v>
      </c>
      <c r="N818" s="92">
        <f t="shared" si="13"/>
        <v>0.38663399999999998</v>
      </c>
    </row>
    <row r="819" spans="12:14" ht="15" customHeight="1" x14ac:dyDescent="0.35">
      <c r="L819" s="91">
        <v>5305253302</v>
      </c>
      <c r="M819" s="92">
        <v>0</v>
      </c>
      <c r="N819" s="92">
        <f t="shared" si="13"/>
        <v>0</v>
      </c>
    </row>
    <row r="820" spans="12:14" ht="15" customHeight="1" x14ac:dyDescent="0.35">
      <c r="L820" s="91">
        <v>5305253313</v>
      </c>
      <c r="M820" s="92">
        <v>2098834</v>
      </c>
      <c r="N820" s="92">
        <f t="shared" si="13"/>
        <v>2.0988340000000001</v>
      </c>
    </row>
    <row r="821" spans="12:14" ht="15" customHeight="1" x14ac:dyDescent="0.35">
      <c r="L821" s="91">
        <v>530565</v>
      </c>
      <c r="M821" s="92">
        <v>0</v>
      </c>
      <c r="N821" s="92">
        <f t="shared" si="13"/>
        <v>0</v>
      </c>
    </row>
    <row r="822" spans="12:14" ht="15" customHeight="1" x14ac:dyDescent="0.35">
      <c r="L822" s="91">
        <v>53056501</v>
      </c>
      <c r="M822" s="92">
        <v>0</v>
      </c>
      <c r="N822" s="92">
        <f t="shared" si="13"/>
        <v>0</v>
      </c>
    </row>
    <row r="823" spans="12:14" ht="15" customHeight="1" x14ac:dyDescent="0.35">
      <c r="L823" s="91">
        <v>5305650101</v>
      </c>
      <c r="M823" s="92">
        <v>0</v>
      </c>
      <c r="N823" s="92">
        <f t="shared" si="13"/>
        <v>0</v>
      </c>
    </row>
    <row r="824" spans="12:14" ht="15" customHeight="1" x14ac:dyDescent="0.35">
      <c r="L824" s="91">
        <v>530566</v>
      </c>
      <c r="M824" s="92">
        <v>5577</v>
      </c>
      <c r="N824" s="92">
        <f t="shared" si="13"/>
        <v>5.5770000000000004E-3</v>
      </c>
    </row>
    <row r="825" spans="12:14" ht="15" customHeight="1" x14ac:dyDescent="0.35">
      <c r="L825" s="91">
        <v>53056601</v>
      </c>
      <c r="M825" s="92">
        <v>5577</v>
      </c>
      <c r="N825" s="92">
        <f t="shared" si="13"/>
        <v>5.5770000000000004E-3</v>
      </c>
    </row>
    <row r="826" spans="12:14" ht="15" customHeight="1" x14ac:dyDescent="0.35">
      <c r="L826" s="91">
        <v>5305660101</v>
      </c>
      <c r="M826" s="92">
        <v>5577</v>
      </c>
      <c r="N826" s="92">
        <f t="shared" si="13"/>
        <v>5.5770000000000004E-3</v>
      </c>
    </row>
    <row r="827" spans="12:14" ht="15" customHeight="1" x14ac:dyDescent="0.35">
      <c r="L827" s="91">
        <v>530590</v>
      </c>
      <c r="M827" s="92">
        <v>0</v>
      </c>
      <c r="N827" s="92">
        <f t="shared" si="13"/>
        <v>0</v>
      </c>
    </row>
    <row r="828" spans="12:14" ht="15" customHeight="1" x14ac:dyDescent="0.35">
      <c r="L828" s="91">
        <v>53059001</v>
      </c>
      <c r="M828" s="92">
        <v>0</v>
      </c>
      <c r="N828" s="92">
        <f t="shared" si="13"/>
        <v>0</v>
      </c>
    </row>
    <row r="829" spans="12:14" ht="15" customHeight="1" x14ac:dyDescent="0.35">
      <c r="L829" s="91">
        <v>5305900101</v>
      </c>
      <c r="M829" s="92">
        <v>0</v>
      </c>
      <c r="N829" s="92">
        <f t="shared" si="13"/>
        <v>0</v>
      </c>
    </row>
    <row r="830" spans="12:14" ht="15" customHeight="1" x14ac:dyDescent="0.35">
      <c r="L830" s="91">
        <v>530595</v>
      </c>
      <c r="M830" s="92">
        <v>0</v>
      </c>
      <c r="N830" s="92">
        <f t="shared" si="13"/>
        <v>0</v>
      </c>
    </row>
    <row r="831" spans="12:14" ht="15" customHeight="1" x14ac:dyDescent="0.35">
      <c r="L831" s="91">
        <v>53059502</v>
      </c>
      <c r="M831" s="92">
        <v>0</v>
      </c>
      <c r="N831" s="92">
        <f t="shared" si="13"/>
        <v>0</v>
      </c>
    </row>
    <row r="832" spans="12:14" ht="15" customHeight="1" x14ac:dyDescent="0.35">
      <c r="L832" s="91">
        <v>5305950201</v>
      </c>
      <c r="M832" s="92">
        <v>0</v>
      </c>
      <c r="N832" s="92">
        <f t="shared" si="13"/>
        <v>0</v>
      </c>
    </row>
    <row r="833" spans="12:14" ht="15" customHeight="1" x14ac:dyDescent="0.35">
      <c r="L833" s="91">
        <v>5314</v>
      </c>
      <c r="M833" s="92">
        <v>0</v>
      </c>
      <c r="N833" s="92">
        <f t="shared" si="13"/>
        <v>0</v>
      </c>
    </row>
    <row r="834" spans="12:14" ht="15" customHeight="1" x14ac:dyDescent="0.35">
      <c r="L834" s="91">
        <v>531405</v>
      </c>
      <c r="M834" s="92">
        <v>0</v>
      </c>
      <c r="N834" s="92">
        <f t="shared" si="13"/>
        <v>0</v>
      </c>
    </row>
    <row r="835" spans="12:14" ht="15" customHeight="1" x14ac:dyDescent="0.35">
      <c r="L835" s="91">
        <v>53140501</v>
      </c>
      <c r="M835" s="92">
        <v>0</v>
      </c>
      <c r="N835" s="92">
        <f t="shared" si="13"/>
        <v>0</v>
      </c>
    </row>
    <row r="836" spans="12:14" ht="15" customHeight="1" x14ac:dyDescent="0.35">
      <c r="L836" s="91">
        <v>5314050101</v>
      </c>
      <c r="M836" s="92">
        <v>0</v>
      </c>
      <c r="N836" s="92">
        <f t="shared" si="13"/>
        <v>0</v>
      </c>
    </row>
    <row r="837" spans="12:14" ht="15" customHeight="1" x14ac:dyDescent="0.35">
      <c r="L837" s="91">
        <v>5314050104</v>
      </c>
      <c r="M837" s="92">
        <v>0</v>
      </c>
      <c r="N837" s="92">
        <f t="shared" si="13"/>
        <v>0</v>
      </c>
    </row>
    <row r="838" spans="12:14" ht="15" customHeight="1" x14ac:dyDescent="0.35">
      <c r="L838" s="91">
        <v>5315</v>
      </c>
      <c r="M838" s="92">
        <v>8061042</v>
      </c>
      <c r="N838" s="92">
        <f t="shared" si="13"/>
        <v>8.0610420000000005</v>
      </c>
    </row>
    <row r="839" spans="12:14" ht="15" customHeight="1" x14ac:dyDescent="0.35">
      <c r="L839" s="91">
        <v>531505</v>
      </c>
      <c r="M839" s="92">
        <v>0</v>
      </c>
      <c r="N839" s="92">
        <f t="shared" si="13"/>
        <v>0</v>
      </c>
    </row>
    <row r="840" spans="12:14" ht="15" customHeight="1" x14ac:dyDescent="0.35">
      <c r="L840" s="91">
        <v>53150501</v>
      </c>
      <c r="M840" s="92">
        <v>0</v>
      </c>
      <c r="N840" s="92">
        <f t="shared" ref="N840:N903" si="14">+M840/$N$2</f>
        <v>0</v>
      </c>
    </row>
    <row r="841" spans="12:14" ht="15" customHeight="1" x14ac:dyDescent="0.35">
      <c r="L841" s="91">
        <v>5315050101</v>
      </c>
      <c r="M841" s="92">
        <v>0</v>
      </c>
      <c r="N841" s="92">
        <f t="shared" si="14"/>
        <v>0</v>
      </c>
    </row>
    <row r="842" spans="12:14" ht="15" customHeight="1" x14ac:dyDescent="0.35">
      <c r="L842" s="91">
        <v>531520</v>
      </c>
      <c r="M842" s="92">
        <v>8055747</v>
      </c>
      <c r="N842" s="92">
        <f t="shared" si="14"/>
        <v>8.0557470000000002</v>
      </c>
    </row>
    <row r="843" spans="12:14" ht="15" customHeight="1" x14ac:dyDescent="0.35">
      <c r="L843" s="91">
        <v>53152001</v>
      </c>
      <c r="M843" s="92">
        <v>8055747</v>
      </c>
      <c r="N843" s="92">
        <f t="shared" si="14"/>
        <v>8.0557470000000002</v>
      </c>
    </row>
    <row r="844" spans="12:14" ht="15" customHeight="1" x14ac:dyDescent="0.35">
      <c r="L844" s="91">
        <v>5315200101</v>
      </c>
      <c r="M844" s="92">
        <v>1060235</v>
      </c>
      <c r="N844" s="92">
        <f t="shared" si="14"/>
        <v>1.060235</v>
      </c>
    </row>
    <row r="845" spans="12:14" ht="15" customHeight="1" x14ac:dyDescent="0.35">
      <c r="L845" s="91">
        <v>5315200103</v>
      </c>
      <c r="M845" s="92">
        <v>6995512</v>
      </c>
      <c r="N845" s="92">
        <f t="shared" si="14"/>
        <v>6.9955119999999997</v>
      </c>
    </row>
    <row r="846" spans="12:14" ht="15" customHeight="1" x14ac:dyDescent="0.35">
      <c r="L846" s="91">
        <v>531525</v>
      </c>
      <c r="M846" s="92">
        <v>5295</v>
      </c>
      <c r="N846" s="92">
        <f t="shared" si="14"/>
        <v>5.2950000000000002E-3</v>
      </c>
    </row>
    <row r="847" spans="12:14" ht="15" customHeight="1" x14ac:dyDescent="0.35">
      <c r="L847" s="91">
        <v>53152501</v>
      </c>
      <c r="M847" s="92">
        <v>5295</v>
      </c>
      <c r="N847" s="92">
        <f t="shared" si="14"/>
        <v>5.2950000000000002E-3</v>
      </c>
    </row>
    <row r="848" spans="12:14" ht="15" customHeight="1" x14ac:dyDescent="0.35">
      <c r="L848" s="91">
        <v>5315250101</v>
      </c>
      <c r="M848" s="92">
        <v>5295</v>
      </c>
      <c r="N848" s="92">
        <f t="shared" si="14"/>
        <v>5.2950000000000002E-3</v>
      </c>
    </row>
    <row r="849" spans="12:14" ht="15" customHeight="1" x14ac:dyDescent="0.35">
      <c r="L849" s="91">
        <v>531595</v>
      </c>
      <c r="M849" s="92">
        <v>0</v>
      </c>
      <c r="N849" s="92">
        <f t="shared" si="14"/>
        <v>0</v>
      </c>
    </row>
    <row r="850" spans="12:14" ht="15" customHeight="1" x14ac:dyDescent="0.35">
      <c r="L850" s="91">
        <v>53159501</v>
      </c>
      <c r="M850" s="92">
        <v>0</v>
      </c>
      <c r="N850" s="92">
        <f t="shared" si="14"/>
        <v>0</v>
      </c>
    </row>
    <row r="851" spans="12:14" ht="15" customHeight="1" x14ac:dyDescent="0.35">
      <c r="L851" s="91">
        <v>5315950101</v>
      </c>
      <c r="M851" s="92">
        <v>0</v>
      </c>
      <c r="N851" s="92">
        <f t="shared" si="14"/>
        <v>0</v>
      </c>
    </row>
    <row r="852" spans="12:14" ht="15" customHeight="1" x14ac:dyDescent="0.35">
      <c r="L852" s="91">
        <v>5320</v>
      </c>
      <c r="M852" s="92">
        <v>0</v>
      </c>
      <c r="N852" s="92">
        <f t="shared" si="14"/>
        <v>0</v>
      </c>
    </row>
    <row r="853" spans="12:14" ht="15" customHeight="1" x14ac:dyDescent="0.35">
      <c r="L853" s="91">
        <v>532025</v>
      </c>
      <c r="M853" s="92">
        <v>0</v>
      </c>
      <c r="N853" s="92">
        <f t="shared" si="14"/>
        <v>0</v>
      </c>
    </row>
    <row r="854" spans="12:14" ht="15" customHeight="1" x14ac:dyDescent="0.35">
      <c r="L854" s="91">
        <v>53202501</v>
      </c>
      <c r="M854" s="92">
        <v>0</v>
      </c>
      <c r="N854" s="92">
        <f t="shared" si="14"/>
        <v>0</v>
      </c>
    </row>
    <row r="855" spans="12:14" ht="15" customHeight="1" x14ac:dyDescent="0.35">
      <c r="L855" s="91">
        <v>5320250101</v>
      </c>
      <c r="M855" s="92">
        <v>0</v>
      </c>
      <c r="N855" s="92">
        <f t="shared" si="14"/>
        <v>0</v>
      </c>
    </row>
    <row r="856" spans="12:14" ht="15" customHeight="1" x14ac:dyDescent="0.35">
      <c r="L856" s="91">
        <v>5395</v>
      </c>
      <c r="M856" s="92">
        <v>0</v>
      </c>
      <c r="N856" s="92">
        <f t="shared" si="14"/>
        <v>0</v>
      </c>
    </row>
    <row r="857" spans="12:14" ht="15" customHeight="1" x14ac:dyDescent="0.35">
      <c r="L857" s="91">
        <v>539520</v>
      </c>
      <c r="M857" s="92">
        <v>0</v>
      </c>
      <c r="N857" s="92">
        <f t="shared" si="14"/>
        <v>0</v>
      </c>
    </row>
    <row r="858" spans="12:14" ht="15" customHeight="1" x14ac:dyDescent="0.35">
      <c r="L858" s="91">
        <v>53952001</v>
      </c>
      <c r="M858" s="92">
        <v>0</v>
      </c>
      <c r="N858" s="92">
        <f t="shared" si="14"/>
        <v>0</v>
      </c>
    </row>
    <row r="859" spans="12:14" ht="15" customHeight="1" x14ac:dyDescent="0.35">
      <c r="L859" s="91">
        <v>5395200101</v>
      </c>
      <c r="M859" s="92">
        <v>0</v>
      </c>
      <c r="N859" s="92">
        <f t="shared" si="14"/>
        <v>0</v>
      </c>
    </row>
    <row r="860" spans="12:14" ht="15" customHeight="1" x14ac:dyDescent="0.35">
      <c r="L860" s="91">
        <v>54</v>
      </c>
      <c r="M860" s="92">
        <v>0</v>
      </c>
      <c r="N860" s="92">
        <f t="shared" si="14"/>
        <v>0</v>
      </c>
    </row>
    <row r="861" spans="12:14" ht="15" customHeight="1" x14ac:dyDescent="0.35">
      <c r="L861" s="91">
        <v>5420</v>
      </c>
      <c r="M861" s="92">
        <v>0</v>
      </c>
      <c r="N861" s="92">
        <f t="shared" si="14"/>
        <v>0</v>
      </c>
    </row>
    <row r="862" spans="12:14" ht="15" customHeight="1" x14ac:dyDescent="0.35">
      <c r="L862" s="91">
        <v>542043</v>
      </c>
      <c r="M862" s="92">
        <v>0</v>
      </c>
      <c r="N862" s="92">
        <f t="shared" si="14"/>
        <v>0</v>
      </c>
    </row>
    <row r="863" spans="12:14" ht="15" customHeight="1" x14ac:dyDescent="0.35">
      <c r="L863" s="91">
        <v>54204302</v>
      </c>
      <c r="M863" s="92">
        <v>0</v>
      </c>
      <c r="N863" s="92">
        <f t="shared" si="14"/>
        <v>0</v>
      </c>
    </row>
    <row r="864" spans="12:14" ht="15" customHeight="1" x14ac:dyDescent="0.35">
      <c r="L864" s="91">
        <v>5420430209</v>
      </c>
      <c r="M864" s="92">
        <v>0</v>
      </c>
      <c r="N864" s="92">
        <f t="shared" si="14"/>
        <v>0</v>
      </c>
    </row>
    <row r="865" spans="12:14" ht="15" customHeight="1" x14ac:dyDescent="0.35">
      <c r="L865" s="91">
        <v>6</v>
      </c>
      <c r="M865" s="92">
        <v>1101411083</v>
      </c>
      <c r="N865" s="92">
        <f t="shared" si="14"/>
        <v>1101.411083</v>
      </c>
    </row>
    <row r="866" spans="12:14" ht="15" customHeight="1" x14ac:dyDescent="0.35">
      <c r="L866" s="91">
        <v>61</v>
      </c>
      <c r="M866" s="92">
        <v>1101411083</v>
      </c>
      <c r="N866" s="92">
        <f t="shared" si="14"/>
        <v>1101.411083</v>
      </c>
    </row>
    <row r="867" spans="12:14" ht="15" customHeight="1" x14ac:dyDescent="0.35">
      <c r="L867" s="91">
        <v>6110</v>
      </c>
      <c r="M867" s="92">
        <v>-1</v>
      </c>
      <c r="N867" s="92">
        <f t="shared" si="14"/>
        <v>-9.9999999999999995E-7</v>
      </c>
    </row>
    <row r="868" spans="12:14" ht="15" customHeight="1" x14ac:dyDescent="0.35">
      <c r="L868" s="91">
        <v>611060</v>
      </c>
      <c r="M868" s="92">
        <v>-1</v>
      </c>
      <c r="N868" s="92">
        <f t="shared" si="14"/>
        <v>-9.9999999999999995E-7</v>
      </c>
    </row>
    <row r="869" spans="12:14" ht="15" customHeight="1" x14ac:dyDescent="0.35">
      <c r="L869" s="91">
        <v>61106025</v>
      </c>
      <c r="M869" s="92">
        <v>-1</v>
      </c>
      <c r="N869" s="92">
        <f t="shared" si="14"/>
        <v>-9.9999999999999995E-7</v>
      </c>
    </row>
    <row r="870" spans="12:14" ht="15" customHeight="1" x14ac:dyDescent="0.35">
      <c r="L870" s="91">
        <v>6110602501</v>
      </c>
      <c r="M870" s="92">
        <v>-1</v>
      </c>
      <c r="N870" s="92">
        <f t="shared" si="14"/>
        <v>-9.9999999999999995E-7</v>
      </c>
    </row>
    <row r="871" spans="12:14" ht="15" customHeight="1" x14ac:dyDescent="0.35">
      <c r="L871" s="91">
        <v>6165</v>
      </c>
      <c r="M871" s="92">
        <v>1101411084</v>
      </c>
      <c r="N871" s="92">
        <f t="shared" si="14"/>
        <v>1101.4110840000001</v>
      </c>
    </row>
    <row r="872" spans="12:14" ht="15" customHeight="1" x14ac:dyDescent="0.35">
      <c r="L872" s="91">
        <v>616501</v>
      </c>
      <c r="M872" s="92">
        <v>1079556836</v>
      </c>
      <c r="N872" s="92">
        <f t="shared" si="14"/>
        <v>1079.556836</v>
      </c>
    </row>
    <row r="873" spans="12:14" ht="15" customHeight="1" x14ac:dyDescent="0.35">
      <c r="L873" s="91">
        <v>61650101</v>
      </c>
      <c r="M873" s="92">
        <v>1074849299</v>
      </c>
      <c r="N873" s="92">
        <f t="shared" si="14"/>
        <v>1074.849299</v>
      </c>
    </row>
    <row r="874" spans="12:14" ht="15" customHeight="1" x14ac:dyDescent="0.35">
      <c r="L874" s="91">
        <v>6165010101</v>
      </c>
      <c r="M874" s="92">
        <v>1074849299</v>
      </c>
      <c r="N874" s="92">
        <f t="shared" si="14"/>
        <v>1074.849299</v>
      </c>
    </row>
    <row r="875" spans="12:14" ht="15" customHeight="1" x14ac:dyDescent="0.35">
      <c r="L875" s="91">
        <v>61650102</v>
      </c>
      <c r="M875" s="92">
        <v>0</v>
      </c>
      <c r="N875" s="92">
        <f t="shared" si="14"/>
        <v>0</v>
      </c>
    </row>
    <row r="876" spans="12:14" ht="15" customHeight="1" x14ac:dyDescent="0.35">
      <c r="L876" s="91">
        <v>6165010201</v>
      </c>
      <c r="M876" s="92">
        <v>0</v>
      </c>
      <c r="N876" s="92">
        <f t="shared" si="14"/>
        <v>0</v>
      </c>
    </row>
    <row r="877" spans="12:14" ht="15" customHeight="1" x14ac:dyDescent="0.35">
      <c r="L877" s="91">
        <v>61650104</v>
      </c>
      <c r="M877" s="92">
        <v>4707537</v>
      </c>
      <c r="N877" s="92">
        <f t="shared" si="14"/>
        <v>4.7075370000000003</v>
      </c>
    </row>
    <row r="878" spans="12:14" ht="15" customHeight="1" x14ac:dyDescent="0.35">
      <c r="L878" s="91">
        <v>6165010401</v>
      </c>
      <c r="M878" s="92">
        <v>4707537</v>
      </c>
      <c r="N878" s="92">
        <f t="shared" si="14"/>
        <v>4.7075370000000003</v>
      </c>
    </row>
    <row r="879" spans="12:14" ht="15" customHeight="1" x14ac:dyDescent="0.35">
      <c r="L879" s="91">
        <v>6165010402</v>
      </c>
      <c r="M879" s="92">
        <v>0</v>
      </c>
      <c r="N879" s="92">
        <f t="shared" si="14"/>
        <v>0</v>
      </c>
    </row>
    <row r="880" spans="12:14" ht="15" customHeight="1" x14ac:dyDescent="0.35">
      <c r="L880" s="91">
        <v>616510</v>
      </c>
      <c r="M880" s="92">
        <v>0</v>
      </c>
      <c r="N880" s="92">
        <f t="shared" si="14"/>
        <v>0</v>
      </c>
    </row>
    <row r="881" spans="12:14" ht="15" customHeight="1" x14ac:dyDescent="0.35">
      <c r="L881" s="91">
        <v>61651005</v>
      </c>
      <c r="M881" s="92">
        <v>0</v>
      </c>
      <c r="N881" s="92">
        <f t="shared" si="14"/>
        <v>0</v>
      </c>
    </row>
    <row r="882" spans="12:14" ht="15" customHeight="1" x14ac:dyDescent="0.35">
      <c r="L882" s="91">
        <v>6165100501</v>
      </c>
      <c r="M882" s="92">
        <v>0</v>
      </c>
      <c r="N882" s="92">
        <f t="shared" si="14"/>
        <v>0</v>
      </c>
    </row>
    <row r="883" spans="12:14" ht="15" customHeight="1" x14ac:dyDescent="0.35">
      <c r="L883" s="91">
        <v>616520</v>
      </c>
      <c r="M883" s="92">
        <v>0</v>
      </c>
      <c r="N883" s="92">
        <f t="shared" si="14"/>
        <v>0</v>
      </c>
    </row>
    <row r="884" spans="12:14" ht="15" customHeight="1" x14ac:dyDescent="0.35">
      <c r="L884" s="91">
        <v>61652030</v>
      </c>
      <c r="M884" s="92">
        <v>0</v>
      </c>
      <c r="N884" s="92">
        <f t="shared" si="14"/>
        <v>0</v>
      </c>
    </row>
    <row r="885" spans="12:14" ht="15" customHeight="1" x14ac:dyDescent="0.35">
      <c r="L885" s="91">
        <v>6165203001</v>
      </c>
      <c r="M885" s="92">
        <v>0</v>
      </c>
      <c r="N885" s="92">
        <f t="shared" si="14"/>
        <v>0</v>
      </c>
    </row>
    <row r="886" spans="12:14" ht="15" customHeight="1" x14ac:dyDescent="0.35">
      <c r="L886" s="91">
        <v>616535</v>
      </c>
      <c r="M886" s="92">
        <v>2600000</v>
      </c>
      <c r="N886" s="92">
        <f t="shared" si="14"/>
        <v>2.6</v>
      </c>
    </row>
    <row r="887" spans="12:14" ht="15" customHeight="1" x14ac:dyDescent="0.35">
      <c r="L887" s="91">
        <v>61653515</v>
      </c>
      <c r="M887" s="92">
        <v>2600000</v>
      </c>
      <c r="N887" s="92">
        <f t="shared" si="14"/>
        <v>2.6</v>
      </c>
    </row>
    <row r="888" spans="12:14" ht="15" customHeight="1" x14ac:dyDescent="0.35">
      <c r="L888" s="91">
        <v>6165351501</v>
      </c>
      <c r="M888" s="92">
        <v>2600000</v>
      </c>
      <c r="N888" s="92">
        <f t="shared" si="14"/>
        <v>2.6</v>
      </c>
    </row>
    <row r="889" spans="12:14" ht="15" customHeight="1" x14ac:dyDescent="0.35">
      <c r="L889" s="91">
        <v>61653550</v>
      </c>
      <c r="M889" s="92">
        <v>0</v>
      </c>
      <c r="N889" s="92">
        <f t="shared" si="14"/>
        <v>0</v>
      </c>
    </row>
    <row r="890" spans="12:14" ht="15" customHeight="1" x14ac:dyDescent="0.35">
      <c r="L890" s="91">
        <v>6165355001</v>
      </c>
      <c r="M890" s="92">
        <v>0</v>
      </c>
      <c r="N890" s="92">
        <f t="shared" si="14"/>
        <v>0</v>
      </c>
    </row>
    <row r="891" spans="12:14" ht="15" customHeight="1" x14ac:dyDescent="0.35">
      <c r="L891" s="91">
        <v>616545</v>
      </c>
      <c r="M891" s="92">
        <v>0</v>
      </c>
      <c r="N891" s="92">
        <f t="shared" si="14"/>
        <v>0</v>
      </c>
    </row>
    <row r="892" spans="12:14" ht="15" customHeight="1" x14ac:dyDescent="0.35">
      <c r="L892" s="91">
        <v>61654530</v>
      </c>
      <c r="M892" s="92">
        <v>0</v>
      </c>
      <c r="N892" s="92">
        <f t="shared" si="14"/>
        <v>0</v>
      </c>
    </row>
    <row r="893" spans="12:14" ht="15" customHeight="1" x14ac:dyDescent="0.35">
      <c r="L893" s="91">
        <v>6165453001</v>
      </c>
      <c r="M893" s="92">
        <v>0</v>
      </c>
      <c r="N893" s="92">
        <f t="shared" si="14"/>
        <v>0</v>
      </c>
    </row>
    <row r="894" spans="12:14" ht="15" customHeight="1" x14ac:dyDescent="0.35">
      <c r="L894" s="91">
        <v>616560</v>
      </c>
      <c r="M894" s="90">
        <v>737448</v>
      </c>
      <c r="N894" s="92">
        <f t="shared" si="14"/>
        <v>0.73744799999999999</v>
      </c>
    </row>
    <row r="895" spans="12:14" ht="15" customHeight="1" x14ac:dyDescent="0.35">
      <c r="L895" s="91">
        <v>61656025</v>
      </c>
      <c r="M895" s="90">
        <v>737448</v>
      </c>
      <c r="N895" s="92">
        <f t="shared" si="14"/>
        <v>0.73744799999999999</v>
      </c>
    </row>
    <row r="896" spans="12:14" ht="15" customHeight="1" x14ac:dyDescent="0.35">
      <c r="L896" s="91">
        <v>6165602501</v>
      </c>
      <c r="M896" s="90">
        <v>737448</v>
      </c>
      <c r="N896" s="92">
        <f t="shared" si="14"/>
        <v>0.73744799999999999</v>
      </c>
    </row>
    <row r="897" spans="12:14" ht="15" customHeight="1" x14ac:dyDescent="0.35">
      <c r="L897" s="91">
        <v>616570</v>
      </c>
      <c r="M897" s="90">
        <v>18516800</v>
      </c>
      <c r="N897" s="92">
        <f t="shared" si="14"/>
        <v>18.5168</v>
      </c>
    </row>
    <row r="898" spans="12:14" ht="15" customHeight="1" x14ac:dyDescent="0.35">
      <c r="L898" s="91">
        <v>61657025</v>
      </c>
      <c r="M898" s="90">
        <v>18516800</v>
      </c>
      <c r="N898" s="92">
        <f t="shared" si="14"/>
        <v>18.5168</v>
      </c>
    </row>
    <row r="899" spans="12:14" ht="15" customHeight="1" x14ac:dyDescent="0.35">
      <c r="L899" s="91">
        <v>6165702502</v>
      </c>
      <c r="M899" s="90">
        <v>18516800</v>
      </c>
      <c r="N899" s="92">
        <f t="shared" si="14"/>
        <v>18.5168</v>
      </c>
    </row>
    <row r="900" spans="12:14" ht="15" customHeight="1" x14ac:dyDescent="0.35">
      <c r="L900" s="91">
        <v>61657086</v>
      </c>
      <c r="M900" s="90">
        <v>0</v>
      </c>
      <c r="N900" s="92">
        <f t="shared" si="14"/>
        <v>0</v>
      </c>
    </row>
    <row r="901" spans="12:14" ht="15" customHeight="1" x14ac:dyDescent="0.35">
      <c r="L901" s="91">
        <v>6165708601</v>
      </c>
      <c r="M901" s="90">
        <v>0</v>
      </c>
      <c r="N901" s="92">
        <f t="shared" si="14"/>
        <v>0</v>
      </c>
    </row>
    <row r="902" spans="12:14" ht="15" customHeight="1" x14ac:dyDescent="0.35">
      <c r="L902" s="91">
        <v>8</v>
      </c>
      <c r="M902" s="90">
        <v>0</v>
      </c>
      <c r="N902" s="92">
        <f t="shared" si="14"/>
        <v>0</v>
      </c>
    </row>
    <row r="903" spans="12:14" ht="15" customHeight="1" x14ac:dyDescent="0.35">
      <c r="L903" s="91">
        <v>82</v>
      </c>
      <c r="M903" s="90">
        <v>0</v>
      </c>
      <c r="N903" s="92">
        <f t="shared" si="14"/>
        <v>0</v>
      </c>
    </row>
    <row r="904" spans="12:14" ht="15" customHeight="1" x14ac:dyDescent="0.35">
      <c r="L904" s="91">
        <v>8205</v>
      </c>
      <c r="M904" s="90">
        <v>0</v>
      </c>
      <c r="N904" s="92">
        <f t="shared" ref="N904:N967" si="15">+M904/$N$2</f>
        <v>0</v>
      </c>
    </row>
    <row r="905" spans="12:14" ht="15" customHeight="1" x14ac:dyDescent="0.35">
      <c r="L905" s="91">
        <v>820505</v>
      </c>
      <c r="M905" s="90">
        <v>0</v>
      </c>
      <c r="N905" s="92">
        <f t="shared" si="15"/>
        <v>0</v>
      </c>
    </row>
    <row r="906" spans="12:14" ht="15" customHeight="1" x14ac:dyDescent="0.35">
      <c r="L906" s="91">
        <v>82050501</v>
      </c>
      <c r="M906" s="90">
        <v>0</v>
      </c>
      <c r="N906" s="92">
        <f t="shared" si="15"/>
        <v>0</v>
      </c>
    </row>
    <row r="907" spans="12:14" ht="15" customHeight="1" x14ac:dyDescent="0.35">
      <c r="L907" s="91">
        <v>8205050101</v>
      </c>
      <c r="M907" s="90">
        <v>0</v>
      </c>
      <c r="N907" s="92">
        <f t="shared" si="15"/>
        <v>0</v>
      </c>
    </row>
    <row r="908" spans="12:14" ht="15" customHeight="1" x14ac:dyDescent="0.35">
      <c r="L908" s="91">
        <v>8205050102</v>
      </c>
      <c r="M908" s="90">
        <v>0</v>
      </c>
      <c r="N908" s="92">
        <f t="shared" si="15"/>
        <v>0</v>
      </c>
    </row>
    <row r="909" spans="12:14" ht="15" customHeight="1" x14ac:dyDescent="0.35">
      <c r="L909" s="91">
        <v>8205050106</v>
      </c>
      <c r="M909" s="90">
        <v>0</v>
      </c>
      <c r="N909" s="92">
        <f t="shared" si="15"/>
        <v>0</v>
      </c>
    </row>
    <row r="910" spans="12:14" ht="15" customHeight="1" x14ac:dyDescent="0.35">
      <c r="L910" s="91">
        <v>8205050108</v>
      </c>
      <c r="M910" s="90">
        <v>0</v>
      </c>
      <c r="N910" s="92">
        <f t="shared" si="15"/>
        <v>0</v>
      </c>
    </row>
    <row r="911" spans="12:14" ht="15" customHeight="1" x14ac:dyDescent="0.35">
      <c r="L911" s="91">
        <v>8205050110</v>
      </c>
      <c r="M911" s="90">
        <v>0</v>
      </c>
      <c r="N911" s="92">
        <f t="shared" si="15"/>
        <v>0</v>
      </c>
    </row>
    <row r="912" spans="12:14" ht="15" customHeight="1" x14ac:dyDescent="0.35">
      <c r="L912" s="91">
        <v>8205050112</v>
      </c>
      <c r="M912" s="90">
        <v>0</v>
      </c>
      <c r="N912" s="92">
        <f t="shared" si="15"/>
        <v>0</v>
      </c>
    </row>
    <row r="913" spans="12:14" ht="15" customHeight="1" x14ac:dyDescent="0.35">
      <c r="L913" s="91">
        <v>8205050113</v>
      </c>
      <c r="M913" s="90">
        <v>0</v>
      </c>
      <c r="N913" s="92">
        <f t="shared" si="15"/>
        <v>0</v>
      </c>
    </row>
    <row r="914" spans="12:14" ht="15" customHeight="1" x14ac:dyDescent="0.35">
      <c r="L914" s="91">
        <v>8205050115</v>
      </c>
      <c r="M914" s="90">
        <v>0</v>
      </c>
      <c r="N914" s="92">
        <f t="shared" si="15"/>
        <v>0</v>
      </c>
    </row>
    <row r="915" spans="12:14" ht="15" customHeight="1" x14ac:dyDescent="0.35">
      <c r="L915" s="91">
        <v>8205050121</v>
      </c>
      <c r="M915" s="90">
        <v>0</v>
      </c>
      <c r="N915" s="92">
        <f t="shared" si="15"/>
        <v>0</v>
      </c>
    </row>
    <row r="916" spans="12:14" ht="15" customHeight="1" x14ac:dyDescent="0.35">
      <c r="L916" s="91">
        <v>8205050123</v>
      </c>
      <c r="M916" s="90">
        <v>0</v>
      </c>
      <c r="N916" s="92">
        <f t="shared" si="15"/>
        <v>0</v>
      </c>
    </row>
    <row r="917" spans="12:14" ht="15" customHeight="1" x14ac:dyDescent="0.35">
      <c r="L917" s="91">
        <v>83</v>
      </c>
      <c r="M917" s="90">
        <v>4339233</v>
      </c>
      <c r="N917" s="92">
        <f t="shared" si="15"/>
        <v>4.3392330000000001</v>
      </c>
    </row>
    <row r="918" spans="12:14" ht="15" customHeight="1" x14ac:dyDescent="0.35">
      <c r="L918" s="91">
        <v>8315</v>
      </c>
      <c r="M918" s="90">
        <v>4339233</v>
      </c>
      <c r="N918" s="92">
        <f t="shared" si="15"/>
        <v>4.3392330000000001</v>
      </c>
    </row>
    <row r="919" spans="12:14" ht="15" customHeight="1" x14ac:dyDescent="0.35">
      <c r="L919" s="91">
        <v>831524</v>
      </c>
      <c r="M919" s="90">
        <v>834264</v>
      </c>
      <c r="N919" s="92">
        <f t="shared" si="15"/>
        <v>0.83426400000000001</v>
      </c>
    </row>
    <row r="920" spans="12:14" ht="15" customHeight="1" x14ac:dyDescent="0.35">
      <c r="L920" s="91">
        <v>83152401</v>
      </c>
      <c r="M920" s="90">
        <v>834264</v>
      </c>
      <c r="N920" s="92">
        <f t="shared" si="15"/>
        <v>0.83426400000000001</v>
      </c>
    </row>
    <row r="921" spans="12:14" ht="15" customHeight="1" x14ac:dyDescent="0.35">
      <c r="L921" s="91">
        <v>8315240101</v>
      </c>
      <c r="M921" s="90">
        <v>834264</v>
      </c>
      <c r="N921" s="92">
        <f t="shared" si="15"/>
        <v>0.83426400000000001</v>
      </c>
    </row>
    <row r="922" spans="12:14" ht="15" customHeight="1" x14ac:dyDescent="0.35">
      <c r="L922" s="91">
        <v>831528</v>
      </c>
      <c r="M922" s="90">
        <v>-834263</v>
      </c>
      <c r="N922" s="92">
        <f t="shared" si="15"/>
        <v>-0.83426299999999998</v>
      </c>
    </row>
    <row r="923" spans="12:14" ht="15" customHeight="1" x14ac:dyDescent="0.35">
      <c r="L923" s="91">
        <v>83152801</v>
      </c>
      <c r="M923" s="90">
        <v>-834263</v>
      </c>
      <c r="N923" s="92">
        <f t="shared" si="15"/>
        <v>-0.83426299999999998</v>
      </c>
    </row>
    <row r="924" spans="12:14" ht="15" customHeight="1" x14ac:dyDescent="0.35">
      <c r="L924" s="91">
        <v>8315280101</v>
      </c>
      <c r="M924" s="90">
        <v>-834263</v>
      </c>
      <c r="N924" s="92">
        <f t="shared" si="15"/>
        <v>-0.83426299999999998</v>
      </c>
    </row>
    <row r="925" spans="12:14" ht="15" customHeight="1" x14ac:dyDescent="0.35">
      <c r="L925" s="91">
        <v>831532</v>
      </c>
      <c r="M925" s="90">
        <v>4339232</v>
      </c>
      <c r="N925" s="92">
        <f t="shared" si="15"/>
        <v>4.339232</v>
      </c>
    </row>
    <row r="926" spans="12:14" ht="15" customHeight="1" x14ac:dyDescent="0.35">
      <c r="L926" s="91">
        <v>83153201</v>
      </c>
      <c r="M926" s="90">
        <v>4339232</v>
      </c>
      <c r="N926" s="92">
        <f t="shared" si="15"/>
        <v>4.339232</v>
      </c>
    </row>
    <row r="927" spans="12:14" ht="15" customHeight="1" x14ac:dyDescent="0.35">
      <c r="L927" s="91">
        <v>8315320101</v>
      </c>
      <c r="M927" s="90">
        <v>4339232</v>
      </c>
      <c r="N927" s="92">
        <f t="shared" si="15"/>
        <v>4.339232</v>
      </c>
    </row>
    <row r="928" spans="12:14" ht="15" customHeight="1" x14ac:dyDescent="0.35">
      <c r="L928" s="91">
        <v>85</v>
      </c>
      <c r="M928" s="90">
        <v>0</v>
      </c>
      <c r="N928" s="92">
        <f t="shared" si="15"/>
        <v>0</v>
      </c>
    </row>
    <row r="929" spans="12:14" ht="15" customHeight="1" x14ac:dyDescent="0.35">
      <c r="L929" s="91">
        <v>8505</v>
      </c>
      <c r="M929" s="90">
        <v>0</v>
      </c>
      <c r="N929" s="92">
        <f t="shared" si="15"/>
        <v>0</v>
      </c>
    </row>
    <row r="930" spans="12:14" ht="15" customHeight="1" x14ac:dyDescent="0.35">
      <c r="L930" s="91">
        <v>850505</v>
      </c>
      <c r="M930" s="90">
        <v>0</v>
      </c>
      <c r="N930" s="92">
        <f t="shared" si="15"/>
        <v>0</v>
      </c>
    </row>
    <row r="931" spans="12:14" ht="15" customHeight="1" x14ac:dyDescent="0.35">
      <c r="L931" s="91">
        <v>85050501</v>
      </c>
      <c r="M931" s="90">
        <v>0</v>
      </c>
      <c r="N931" s="92">
        <f t="shared" si="15"/>
        <v>0</v>
      </c>
    </row>
    <row r="932" spans="12:14" ht="15" customHeight="1" x14ac:dyDescent="0.35">
      <c r="L932" s="91">
        <v>8505050101</v>
      </c>
      <c r="M932" s="90">
        <v>0</v>
      </c>
      <c r="N932" s="92">
        <f t="shared" si="15"/>
        <v>0</v>
      </c>
    </row>
    <row r="933" spans="12:14" ht="15" customHeight="1" x14ac:dyDescent="0.35">
      <c r="L933" s="91">
        <v>86</v>
      </c>
      <c r="M933" s="90">
        <v>-4339233</v>
      </c>
      <c r="N933" s="92">
        <f t="shared" si="15"/>
        <v>-4.3392330000000001</v>
      </c>
    </row>
    <row r="934" spans="12:14" ht="15" customHeight="1" x14ac:dyDescent="0.35">
      <c r="L934" s="91">
        <v>8615</v>
      </c>
      <c r="M934" s="90">
        <v>-4339233</v>
      </c>
      <c r="N934" s="92">
        <f t="shared" si="15"/>
        <v>-4.3392330000000001</v>
      </c>
    </row>
    <row r="935" spans="12:14" ht="15" customHeight="1" x14ac:dyDescent="0.35">
      <c r="L935" s="91">
        <v>861501</v>
      </c>
      <c r="M935" s="90">
        <v>-4339233</v>
      </c>
      <c r="N935" s="92">
        <f t="shared" si="15"/>
        <v>-4.3392330000000001</v>
      </c>
    </row>
    <row r="936" spans="12:14" ht="15" customHeight="1" x14ac:dyDescent="0.35">
      <c r="L936" s="91">
        <v>86150101</v>
      </c>
      <c r="M936" s="90">
        <v>-4339233</v>
      </c>
      <c r="N936" s="92">
        <f t="shared" si="15"/>
        <v>-4.3392330000000001</v>
      </c>
    </row>
    <row r="937" spans="12:14" ht="15" customHeight="1" x14ac:dyDescent="0.35">
      <c r="L937" s="91">
        <v>8615010101</v>
      </c>
      <c r="M937" s="90">
        <v>-4339233</v>
      </c>
      <c r="N937" s="92">
        <f t="shared" si="15"/>
        <v>-4.3392330000000001</v>
      </c>
    </row>
    <row r="938" spans="12:14" ht="15" customHeight="1" x14ac:dyDescent="0.35">
      <c r="L938" s="91">
        <v>9</v>
      </c>
      <c r="M938" s="90">
        <v>0</v>
      </c>
      <c r="N938" s="92">
        <f t="shared" si="15"/>
        <v>0</v>
      </c>
    </row>
    <row r="939" spans="12:14" ht="15" customHeight="1" x14ac:dyDescent="0.35">
      <c r="L939" s="91">
        <v>91</v>
      </c>
      <c r="M939" s="90">
        <v>247777554</v>
      </c>
      <c r="N939" s="92">
        <f t="shared" si="15"/>
        <v>247.77755400000001</v>
      </c>
    </row>
    <row r="940" spans="12:14" ht="15" customHeight="1" x14ac:dyDescent="0.35">
      <c r="L940" s="91">
        <v>9115</v>
      </c>
      <c r="M940" s="90">
        <v>247777554</v>
      </c>
      <c r="N940" s="92">
        <f t="shared" si="15"/>
        <v>247.77755400000001</v>
      </c>
    </row>
    <row r="941" spans="12:14" ht="15" customHeight="1" x14ac:dyDescent="0.35">
      <c r="L941" s="91">
        <v>911525</v>
      </c>
      <c r="M941" s="90">
        <v>247777554</v>
      </c>
      <c r="N941" s="92">
        <f t="shared" si="15"/>
        <v>247.77755400000001</v>
      </c>
    </row>
    <row r="942" spans="12:14" ht="15" customHeight="1" x14ac:dyDescent="0.35">
      <c r="L942" s="91">
        <v>91152501</v>
      </c>
      <c r="M942" s="90">
        <v>247777554</v>
      </c>
      <c r="N942" s="92">
        <f t="shared" si="15"/>
        <v>247.77755400000001</v>
      </c>
    </row>
    <row r="943" spans="12:14" ht="15" customHeight="1" x14ac:dyDescent="0.35">
      <c r="L943" s="91">
        <v>9115250101</v>
      </c>
      <c r="M943" s="90">
        <v>247777554</v>
      </c>
      <c r="N943" s="92">
        <f t="shared" si="15"/>
        <v>247.77755400000001</v>
      </c>
    </row>
    <row r="944" spans="12:14" ht="15" customHeight="1" x14ac:dyDescent="0.35">
      <c r="L944" s="91">
        <v>92</v>
      </c>
      <c r="M944" s="90">
        <v>0</v>
      </c>
      <c r="N944" s="92">
        <f t="shared" si="15"/>
        <v>0</v>
      </c>
    </row>
    <row r="945" spans="12:14" ht="15" customHeight="1" x14ac:dyDescent="0.35">
      <c r="L945" s="91">
        <v>9205</v>
      </c>
      <c r="M945" s="90">
        <v>0</v>
      </c>
      <c r="N945" s="92">
        <f t="shared" si="15"/>
        <v>0</v>
      </c>
    </row>
    <row r="946" spans="12:14" ht="15" customHeight="1" x14ac:dyDescent="0.35">
      <c r="L946" s="91">
        <v>920505</v>
      </c>
      <c r="M946" s="90">
        <v>0</v>
      </c>
      <c r="N946" s="92">
        <f t="shared" si="15"/>
        <v>0</v>
      </c>
    </row>
    <row r="947" spans="12:14" ht="15" customHeight="1" x14ac:dyDescent="0.35">
      <c r="L947" s="91">
        <v>92050502</v>
      </c>
      <c r="M947" s="90">
        <v>0</v>
      </c>
      <c r="N947" s="92">
        <f t="shared" si="15"/>
        <v>0</v>
      </c>
    </row>
    <row r="948" spans="12:14" ht="15" customHeight="1" x14ac:dyDescent="0.35">
      <c r="L948" s="91">
        <v>9205050203</v>
      </c>
      <c r="M948" s="90">
        <v>0</v>
      </c>
      <c r="N948" s="92">
        <f t="shared" si="15"/>
        <v>0</v>
      </c>
    </row>
    <row r="949" spans="12:14" ht="15" customHeight="1" x14ac:dyDescent="0.35">
      <c r="L949" s="91">
        <v>92050503</v>
      </c>
      <c r="M949" s="90">
        <v>0</v>
      </c>
      <c r="N949" s="92">
        <f t="shared" si="15"/>
        <v>0</v>
      </c>
    </row>
    <row r="950" spans="12:14" ht="15" customHeight="1" x14ac:dyDescent="0.35">
      <c r="L950" s="91">
        <v>9205050304</v>
      </c>
      <c r="M950" s="90">
        <v>0</v>
      </c>
      <c r="N950" s="92">
        <f t="shared" si="15"/>
        <v>0</v>
      </c>
    </row>
    <row r="951" spans="12:14" ht="15" customHeight="1" x14ac:dyDescent="0.35">
      <c r="L951" s="91">
        <v>9205050308</v>
      </c>
      <c r="M951" s="90">
        <v>0</v>
      </c>
      <c r="N951" s="92">
        <f t="shared" si="15"/>
        <v>0</v>
      </c>
    </row>
    <row r="952" spans="12:14" ht="15" customHeight="1" x14ac:dyDescent="0.35">
      <c r="L952" s="91">
        <v>9205050309</v>
      </c>
      <c r="M952" s="90">
        <v>0</v>
      </c>
      <c r="N952" s="92">
        <f t="shared" si="15"/>
        <v>0</v>
      </c>
    </row>
    <row r="953" spans="12:14" ht="15" customHeight="1" x14ac:dyDescent="0.35">
      <c r="L953" s="91">
        <v>94</v>
      </c>
      <c r="M953" s="90">
        <v>-247777554</v>
      </c>
      <c r="N953" s="92">
        <f t="shared" si="15"/>
        <v>-247.77755400000001</v>
      </c>
    </row>
    <row r="954" spans="12:14" ht="15" customHeight="1" x14ac:dyDescent="0.35">
      <c r="L954" s="91">
        <v>9415</v>
      </c>
      <c r="M954" s="90">
        <v>-247777554</v>
      </c>
      <c r="N954" s="92">
        <f t="shared" si="15"/>
        <v>-247.77755400000001</v>
      </c>
    </row>
    <row r="955" spans="12:14" ht="15" customHeight="1" x14ac:dyDescent="0.35">
      <c r="L955" s="91">
        <v>941525</v>
      </c>
      <c r="M955" s="90">
        <v>-247777554</v>
      </c>
      <c r="N955" s="92">
        <f t="shared" si="15"/>
        <v>-247.77755400000001</v>
      </c>
    </row>
    <row r="956" spans="12:14" ht="15" customHeight="1" x14ac:dyDescent="0.35">
      <c r="L956" s="91">
        <v>94152501</v>
      </c>
      <c r="M956" s="90">
        <v>-247777554</v>
      </c>
      <c r="N956" s="92">
        <f t="shared" si="15"/>
        <v>-247.77755400000001</v>
      </c>
    </row>
    <row r="957" spans="12:14" ht="15" customHeight="1" x14ac:dyDescent="0.35">
      <c r="L957" s="91">
        <v>9415250101</v>
      </c>
      <c r="M957" s="90">
        <v>-247777554</v>
      </c>
      <c r="N957" s="92">
        <f t="shared" si="15"/>
        <v>-247.77755400000001</v>
      </c>
    </row>
    <row r="958" spans="12:14" ht="15" customHeight="1" x14ac:dyDescent="0.35">
      <c r="L958" s="91">
        <v>95</v>
      </c>
      <c r="M958" s="90">
        <v>0</v>
      </c>
      <c r="N958" s="92">
        <f t="shared" si="15"/>
        <v>0</v>
      </c>
    </row>
    <row r="959" spans="12:14" ht="15" customHeight="1" x14ac:dyDescent="0.35">
      <c r="L959" s="91">
        <v>9505</v>
      </c>
      <c r="M959" s="90">
        <v>0</v>
      </c>
      <c r="N959" s="92">
        <f t="shared" si="15"/>
        <v>0</v>
      </c>
    </row>
    <row r="960" spans="12:14" ht="15" customHeight="1" x14ac:dyDescent="0.35">
      <c r="L960" s="91">
        <v>950505</v>
      </c>
      <c r="M960" s="90">
        <v>0</v>
      </c>
      <c r="N960" s="92">
        <f t="shared" si="15"/>
        <v>0</v>
      </c>
    </row>
    <row r="961" spans="12:14" ht="15" customHeight="1" x14ac:dyDescent="0.35">
      <c r="L961" s="91">
        <v>95050501</v>
      </c>
      <c r="M961" s="90">
        <v>0</v>
      </c>
      <c r="N961" s="92">
        <f t="shared" si="15"/>
        <v>0</v>
      </c>
    </row>
    <row r="962" spans="12:14" ht="15" customHeight="1" x14ac:dyDescent="0.35">
      <c r="L962" s="91">
        <v>9505050101</v>
      </c>
      <c r="M962" s="90">
        <v>0</v>
      </c>
      <c r="N962" s="92">
        <f t="shared" si="15"/>
        <v>0</v>
      </c>
    </row>
    <row r="963" spans="12:14" ht="15" customHeight="1" x14ac:dyDescent="0.35">
      <c r="L963" s="91">
        <v>9505050103</v>
      </c>
      <c r="M963" s="90">
        <v>0</v>
      </c>
      <c r="N963" s="92">
        <f t="shared" si="15"/>
        <v>0</v>
      </c>
    </row>
    <row r="964" spans="12:14" ht="15" customHeight="1" x14ac:dyDescent="0.35">
      <c r="L964" s="91">
        <v>52552001</v>
      </c>
      <c r="M964" s="90">
        <v>0</v>
      </c>
      <c r="N964" s="92">
        <f t="shared" si="15"/>
        <v>0</v>
      </c>
    </row>
    <row r="965" spans="12:14" ht="15" customHeight="1" x14ac:dyDescent="0.35">
      <c r="L965" s="91">
        <v>5255200101</v>
      </c>
      <c r="M965" s="90">
        <v>0</v>
      </c>
      <c r="N965" s="92">
        <f t="shared" si="15"/>
        <v>0</v>
      </c>
    </row>
    <row r="966" spans="12:14" ht="15" customHeight="1" x14ac:dyDescent="0.35">
      <c r="L966" s="91">
        <v>525595</v>
      </c>
      <c r="M966" s="90">
        <v>0</v>
      </c>
      <c r="N966" s="92">
        <f t="shared" si="15"/>
        <v>0</v>
      </c>
    </row>
    <row r="967" spans="12:14" ht="15" customHeight="1" x14ac:dyDescent="0.35">
      <c r="L967" s="91">
        <v>52559501</v>
      </c>
      <c r="M967" s="90">
        <v>0</v>
      </c>
      <c r="N967" s="92">
        <f t="shared" si="15"/>
        <v>0</v>
      </c>
    </row>
    <row r="968" spans="12:14" ht="15" customHeight="1" x14ac:dyDescent="0.35">
      <c r="L968" s="91">
        <v>5255950102</v>
      </c>
      <c r="M968" s="90">
        <v>0</v>
      </c>
      <c r="N968" s="92">
        <f t="shared" ref="N968:N1031" si="16">+M968/$N$2</f>
        <v>0</v>
      </c>
    </row>
    <row r="969" spans="12:14" ht="15" customHeight="1" x14ac:dyDescent="0.35">
      <c r="L969" s="91">
        <v>5260</v>
      </c>
      <c r="M969" s="90">
        <v>928896</v>
      </c>
      <c r="N969" s="92">
        <f t="shared" si="16"/>
        <v>0.92889600000000005</v>
      </c>
    </row>
    <row r="970" spans="12:14" ht="15" customHeight="1" x14ac:dyDescent="0.35">
      <c r="L970" s="91">
        <v>526015</v>
      </c>
      <c r="M970" s="90">
        <v>26100</v>
      </c>
      <c r="N970" s="92">
        <f t="shared" si="16"/>
        <v>2.6100000000000002E-2</v>
      </c>
    </row>
    <row r="971" spans="12:14" ht="15" customHeight="1" x14ac:dyDescent="0.35">
      <c r="L971" s="91">
        <v>52601501</v>
      </c>
      <c r="M971" s="90">
        <v>26100</v>
      </c>
      <c r="N971" s="92">
        <f t="shared" si="16"/>
        <v>2.6100000000000002E-2</v>
      </c>
    </row>
    <row r="972" spans="12:14" ht="15" customHeight="1" x14ac:dyDescent="0.35">
      <c r="L972" s="91">
        <v>5260150101</v>
      </c>
      <c r="M972" s="90">
        <v>26100</v>
      </c>
      <c r="N972" s="92">
        <f t="shared" si="16"/>
        <v>2.6100000000000002E-2</v>
      </c>
    </row>
    <row r="973" spans="12:14" ht="15" customHeight="1" x14ac:dyDescent="0.35">
      <c r="L973" s="91">
        <v>526020</v>
      </c>
      <c r="M973" s="90">
        <v>902796</v>
      </c>
      <c r="N973" s="92">
        <f t="shared" si="16"/>
        <v>0.90279600000000004</v>
      </c>
    </row>
    <row r="974" spans="12:14" ht="15" customHeight="1" x14ac:dyDescent="0.35">
      <c r="L974" s="91">
        <v>52602001</v>
      </c>
      <c r="M974" s="90">
        <v>902796</v>
      </c>
      <c r="N974" s="92">
        <f t="shared" si="16"/>
        <v>0.90279600000000004</v>
      </c>
    </row>
    <row r="975" spans="12:14" ht="15" customHeight="1" x14ac:dyDescent="0.35">
      <c r="L975" s="91">
        <v>5260200101</v>
      </c>
      <c r="M975" s="90">
        <v>0</v>
      </c>
      <c r="N975" s="92">
        <f t="shared" si="16"/>
        <v>0</v>
      </c>
    </row>
    <row r="976" spans="12:14" ht="15" customHeight="1" x14ac:dyDescent="0.35">
      <c r="L976" s="91">
        <v>5260200102</v>
      </c>
      <c r="M976" s="90">
        <v>902796</v>
      </c>
      <c r="N976" s="92">
        <f t="shared" si="16"/>
        <v>0.90279600000000004</v>
      </c>
    </row>
    <row r="977" spans="12:14" ht="15" customHeight="1" x14ac:dyDescent="0.35">
      <c r="L977" s="91">
        <v>5295</v>
      </c>
      <c r="M977" s="90">
        <v>924841</v>
      </c>
      <c r="N977" s="92">
        <f t="shared" si="16"/>
        <v>0.92484100000000002</v>
      </c>
    </row>
    <row r="978" spans="12:14" ht="15" customHeight="1" x14ac:dyDescent="0.35">
      <c r="L978" s="91">
        <v>529530</v>
      </c>
      <c r="M978" s="90">
        <v>70686</v>
      </c>
      <c r="N978" s="92">
        <f t="shared" si="16"/>
        <v>7.0685999999999999E-2</v>
      </c>
    </row>
    <row r="979" spans="12:14" ht="15" customHeight="1" x14ac:dyDescent="0.35">
      <c r="L979" s="91">
        <v>52953001</v>
      </c>
      <c r="M979" s="90">
        <v>70686</v>
      </c>
      <c r="N979" s="92">
        <f t="shared" si="16"/>
        <v>7.0685999999999999E-2</v>
      </c>
    </row>
    <row r="980" spans="12:14" ht="15" customHeight="1" x14ac:dyDescent="0.35">
      <c r="L980" s="91">
        <v>5295300101</v>
      </c>
      <c r="M980" s="90">
        <v>70686</v>
      </c>
      <c r="N980" s="92">
        <f t="shared" si="16"/>
        <v>7.0685999999999999E-2</v>
      </c>
    </row>
    <row r="981" spans="12:14" ht="15" customHeight="1" x14ac:dyDescent="0.35">
      <c r="L981" s="91">
        <v>529545</v>
      </c>
      <c r="M981" s="90">
        <v>789156</v>
      </c>
      <c r="N981" s="92">
        <f t="shared" si="16"/>
        <v>0.78915599999999997</v>
      </c>
    </row>
    <row r="982" spans="12:14" ht="15" customHeight="1" x14ac:dyDescent="0.35">
      <c r="L982" s="91">
        <v>52954501</v>
      </c>
      <c r="M982" s="90">
        <v>789156</v>
      </c>
      <c r="N982" s="92">
        <f t="shared" si="16"/>
        <v>0.78915599999999997</v>
      </c>
    </row>
    <row r="983" spans="12:14" ht="15" customHeight="1" x14ac:dyDescent="0.35">
      <c r="L983" s="91">
        <v>5295450101</v>
      </c>
      <c r="M983" s="90">
        <v>789156</v>
      </c>
      <c r="N983" s="92">
        <f t="shared" si="16"/>
        <v>0.78915599999999997</v>
      </c>
    </row>
    <row r="984" spans="12:14" ht="15" customHeight="1" x14ac:dyDescent="0.35">
      <c r="L984" s="91">
        <v>529595</v>
      </c>
      <c r="M984" s="90">
        <v>64999</v>
      </c>
      <c r="N984" s="92">
        <f t="shared" si="16"/>
        <v>6.4999000000000001E-2</v>
      </c>
    </row>
    <row r="985" spans="12:14" ht="15" customHeight="1" x14ac:dyDescent="0.35">
      <c r="L985" s="91">
        <v>52959503</v>
      </c>
      <c r="M985" s="90">
        <v>64999</v>
      </c>
      <c r="N985" s="92">
        <f t="shared" si="16"/>
        <v>6.4999000000000001E-2</v>
      </c>
    </row>
    <row r="986" spans="12:14" ht="15" customHeight="1" x14ac:dyDescent="0.35">
      <c r="L986" s="91">
        <v>5295950301</v>
      </c>
      <c r="M986" s="90">
        <v>0</v>
      </c>
      <c r="N986" s="92">
        <f t="shared" si="16"/>
        <v>0</v>
      </c>
    </row>
    <row r="987" spans="12:14" ht="15" customHeight="1" x14ac:dyDescent="0.35">
      <c r="L987" s="91">
        <v>5295950302</v>
      </c>
      <c r="M987" s="90">
        <v>0</v>
      </c>
      <c r="N987" s="92">
        <f t="shared" si="16"/>
        <v>0</v>
      </c>
    </row>
    <row r="988" spans="12:14" ht="15" customHeight="1" x14ac:dyDescent="0.35">
      <c r="L988" s="91">
        <v>5295950306</v>
      </c>
      <c r="M988" s="90">
        <v>64999</v>
      </c>
      <c r="N988" s="92">
        <f t="shared" si="16"/>
        <v>6.4999000000000001E-2</v>
      </c>
    </row>
    <row r="989" spans="12:14" ht="15" customHeight="1" x14ac:dyDescent="0.35">
      <c r="L989" s="91">
        <v>53</v>
      </c>
      <c r="M989" s="90">
        <v>290072619</v>
      </c>
      <c r="N989" s="92">
        <f t="shared" si="16"/>
        <v>290.07261899999997</v>
      </c>
    </row>
    <row r="990" spans="12:14" ht="15" customHeight="1" x14ac:dyDescent="0.35">
      <c r="L990" s="91">
        <v>5305</v>
      </c>
      <c r="M990" s="90">
        <v>207531597</v>
      </c>
      <c r="N990" s="92">
        <f t="shared" si="16"/>
        <v>207.531597</v>
      </c>
    </row>
    <row r="991" spans="12:14" ht="15" customHeight="1" x14ac:dyDescent="0.35">
      <c r="L991" s="91">
        <v>530505</v>
      </c>
      <c r="M991" s="90">
        <v>108790</v>
      </c>
      <c r="N991" s="92">
        <f t="shared" si="16"/>
        <v>0.10879</v>
      </c>
    </row>
    <row r="992" spans="12:14" ht="15" customHeight="1" x14ac:dyDescent="0.35">
      <c r="L992" s="91">
        <v>53050501</v>
      </c>
      <c r="M992" s="90">
        <v>108790</v>
      </c>
      <c r="N992" s="92">
        <f t="shared" si="16"/>
        <v>0.10879</v>
      </c>
    </row>
    <row r="993" spans="12:14" ht="15" customHeight="1" x14ac:dyDescent="0.35">
      <c r="L993" s="91">
        <v>5305050101</v>
      </c>
      <c r="M993" s="90">
        <v>108790</v>
      </c>
      <c r="N993" s="92">
        <f t="shared" si="16"/>
        <v>0.10879</v>
      </c>
    </row>
    <row r="994" spans="12:14" ht="15" customHeight="1" x14ac:dyDescent="0.35">
      <c r="L994" s="91">
        <v>530515</v>
      </c>
      <c r="M994" s="90">
        <v>5099491</v>
      </c>
      <c r="N994" s="92">
        <f t="shared" si="16"/>
        <v>5.0994910000000004</v>
      </c>
    </row>
    <row r="995" spans="12:14" ht="15" customHeight="1" x14ac:dyDescent="0.35">
      <c r="L995" s="91">
        <v>53051501</v>
      </c>
      <c r="M995" s="90">
        <v>5099491</v>
      </c>
      <c r="N995" s="92">
        <f t="shared" si="16"/>
        <v>5.0994910000000004</v>
      </c>
    </row>
    <row r="996" spans="12:14" ht="15" customHeight="1" x14ac:dyDescent="0.35">
      <c r="L996" s="91">
        <v>5305150101</v>
      </c>
      <c r="M996" s="90">
        <v>5099491</v>
      </c>
      <c r="N996" s="92">
        <f t="shared" si="16"/>
        <v>5.0994910000000004</v>
      </c>
    </row>
    <row r="997" spans="12:14" ht="15" customHeight="1" x14ac:dyDescent="0.35">
      <c r="L997" s="91">
        <v>530520</v>
      </c>
      <c r="M997" s="90">
        <v>194743335</v>
      </c>
      <c r="N997" s="92">
        <f t="shared" si="16"/>
        <v>194.743335</v>
      </c>
    </row>
    <row r="998" spans="12:14" ht="15" customHeight="1" x14ac:dyDescent="0.35">
      <c r="L998" s="91">
        <v>53052001</v>
      </c>
      <c r="M998" s="90">
        <v>13866413</v>
      </c>
      <c r="N998" s="92">
        <f t="shared" si="16"/>
        <v>13.866413</v>
      </c>
    </row>
    <row r="999" spans="12:14" ht="15" customHeight="1" x14ac:dyDescent="0.35">
      <c r="L999" s="91">
        <v>5305200101</v>
      </c>
      <c r="M999" s="90">
        <v>12185855</v>
      </c>
      <c r="N999" s="92">
        <f t="shared" si="16"/>
        <v>12.185855</v>
      </c>
    </row>
    <row r="1000" spans="12:14" ht="15" customHeight="1" x14ac:dyDescent="0.35">
      <c r="L1000" s="91">
        <v>5305200102</v>
      </c>
      <c r="M1000" s="90">
        <v>1680558</v>
      </c>
      <c r="N1000" s="92">
        <f t="shared" si="16"/>
        <v>1.680558</v>
      </c>
    </row>
    <row r="1001" spans="12:14" ht="15" customHeight="1" x14ac:dyDescent="0.35">
      <c r="L1001" s="91">
        <v>53052002</v>
      </c>
      <c r="M1001" s="90">
        <v>180876922</v>
      </c>
      <c r="N1001" s="92">
        <f t="shared" si="16"/>
        <v>180.87692200000001</v>
      </c>
    </row>
    <row r="1002" spans="12:14" ht="15" customHeight="1" x14ac:dyDescent="0.35">
      <c r="L1002" s="91">
        <v>5305200202</v>
      </c>
      <c r="M1002" s="90">
        <v>180876922</v>
      </c>
      <c r="N1002" s="92">
        <f t="shared" si="16"/>
        <v>180.87692200000001</v>
      </c>
    </row>
    <row r="1003" spans="12:14" ht="15" customHeight="1" x14ac:dyDescent="0.35">
      <c r="L1003" s="91">
        <v>530525</v>
      </c>
      <c r="M1003" s="90">
        <v>4357639</v>
      </c>
      <c r="N1003" s="92">
        <f t="shared" si="16"/>
        <v>4.3576389999999998</v>
      </c>
    </row>
    <row r="1004" spans="12:14" ht="15" customHeight="1" x14ac:dyDescent="0.35">
      <c r="L1004" s="91">
        <v>53052501</v>
      </c>
      <c r="M1004" s="90">
        <v>0</v>
      </c>
      <c r="N1004" s="92">
        <f t="shared" si="16"/>
        <v>0</v>
      </c>
    </row>
    <row r="1005" spans="12:14" ht="15" customHeight="1" x14ac:dyDescent="0.35">
      <c r="L1005" s="91">
        <v>5305250101</v>
      </c>
      <c r="M1005" s="90">
        <v>0</v>
      </c>
      <c r="N1005" s="92">
        <f t="shared" si="16"/>
        <v>0</v>
      </c>
    </row>
    <row r="1006" spans="12:14" ht="15" customHeight="1" x14ac:dyDescent="0.35">
      <c r="L1006" s="91">
        <v>53052533</v>
      </c>
      <c r="M1006" s="90">
        <v>0</v>
      </c>
      <c r="N1006" s="92">
        <f t="shared" si="16"/>
        <v>0</v>
      </c>
    </row>
    <row r="1007" spans="12:14" ht="15" customHeight="1" x14ac:dyDescent="0.35">
      <c r="L1007" s="91">
        <v>5305253313</v>
      </c>
      <c r="M1007" s="90">
        <v>0</v>
      </c>
      <c r="N1007" s="92">
        <f t="shared" si="16"/>
        <v>0</v>
      </c>
    </row>
    <row r="1008" spans="12:14" ht="15" customHeight="1" x14ac:dyDescent="0.35">
      <c r="L1008" s="91">
        <v>53052534</v>
      </c>
      <c r="M1008" s="90">
        <v>4357639</v>
      </c>
      <c r="N1008" s="92">
        <f t="shared" si="16"/>
        <v>4.3576389999999998</v>
      </c>
    </row>
    <row r="1009" spans="12:14" ht="15" customHeight="1" x14ac:dyDescent="0.35">
      <c r="L1009" s="91">
        <v>5305253413</v>
      </c>
      <c r="M1009" s="90">
        <v>4357639</v>
      </c>
      <c r="N1009" s="92">
        <f t="shared" si="16"/>
        <v>4.3576389999999998</v>
      </c>
    </row>
    <row r="1010" spans="12:14" ht="15" customHeight="1" x14ac:dyDescent="0.35">
      <c r="L1010" s="91">
        <v>530535</v>
      </c>
      <c r="M1010" s="90">
        <v>0</v>
      </c>
      <c r="N1010" s="92">
        <f t="shared" si="16"/>
        <v>0</v>
      </c>
    </row>
    <row r="1011" spans="12:14" ht="15" customHeight="1" x14ac:dyDescent="0.35">
      <c r="L1011" s="91">
        <v>53053501</v>
      </c>
      <c r="M1011" s="90">
        <v>0</v>
      </c>
      <c r="N1011" s="92">
        <f t="shared" si="16"/>
        <v>0</v>
      </c>
    </row>
    <row r="1012" spans="12:14" ht="15" customHeight="1" x14ac:dyDescent="0.35">
      <c r="L1012" s="91">
        <v>5305350101</v>
      </c>
      <c r="M1012" s="90">
        <v>0</v>
      </c>
      <c r="N1012" s="92">
        <f t="shared" si="16"/>
        <v>0</v>
      </c>
    </row>
    <row r="1013" spans="12:14" ht="15" customHeight="1" x14ac:dyDescent="0.35">
      <c r="L1013" s="91">
        <v>530560</v>
      </c>
      <c r="M1013" s="90">
        <v>171000</v>
      </c>
      <c r="N1013" s="92">
        <f t="shared" si="16"/>
        <v>0.17100000000000001</v>
      </c>
    </row>
    <row r="1014" spans="12:14" ht="15" customHeight="1" x14ac:dyDescent="0.35">
      <c r="L1014" s="91">
        <v>53056001</v>
      </c>
      <c r="M1014" s="90">
        <v>171000</v>
      </c>
      <c r="N1014" s="92">
        <f t="shared" si="16"/>
        <v>0.17100000000000001</v>
      </c>
    </row>
    <row r="1015" spans="12:14" ht="15" customHeight="1" x14ac:dyDescent="0.35">
      <c r="L1015" s="91">
        <v>5305600101</v>
      </c>
      <c r="M1015" s="90">
        <v>171000</v>
      </c>
      <c r="N1015" s="92">
        <f t="shared" si="16"/>
        <v>0.17100000000000001</v>
      </c>
    </row>
    <row r="1016" spans="12:14" ht="15" customHeight="1" x14ac:dyDescent="0.35">
      <c r="L1016" s="91">
        <v>530566</v>
      </c>
      <c r="M1016" s="90">
        <v>0</v>
      </c>
      <c r="N1016" s="92">
        <f t="shared" si="16"/>
        <v>0</v>
      </c>
    </row>
    <row r="1017" spans="12:14" ht="15" customHeight="1" x14ac:dyDescent="0.35">
      <c r="L1017" s="91">
        <v>53056601</v>
      </c>
      <c r="M1017" s="90">
        <v>0</v>
      </c>
      <c r="N1017" s="92">
        <f t="shared" si="16"/>
        <v>0</v>
      </c>
    </row>
    <row r="1018" spans="12:14" ht="15" customHeight="1" x14ac:dyDescent="0.35">
      <c r="L1018" s="91">
        <v>5305660101</v>
      </c>
      <c r="M1018" s="90">
        <v>0</v>
      </c>
      <c r="N1018" s="92">
        <f t="shared" si="16"/>
        <v>0</v>
      </c>
    </row>
    <row r="1019" spans="12:14" ht="15" customHeight="1" x14ac:dyDescent="0.35">
      <c r="L1019" s="91">
        <v>530595</v>
      </c>
      <c r="M1019" s="90">
        <v>3051342</v>
      </c>
      <c r="N1019" s="92">
        <f t="shared" si="16"/>
        <v>3.051342</v>
      </c>
    </row>
    <row r="1020" spans="12:14" ht="15" customHeight="1" x14ac:dyDescent="0.35">
      <c r="L1020" s="91">
        <v>53059502</v>
      </c>
      <c r="M1020" s="90">
        <v>3051342</v>
      </c>
      <c r="N1020" s="92">
        <f t="shared" si="16"/>
        <v>3.051342</v>
      </c>
    </row>
    <row r="1021" spans="12:14" ht="15" customHeight="1" x14ac:dyDescent="0.35">
      <c r="L1021" s="91">
        <v>5305950202</v>
      </c>
      <c r="M1021" s="90">
        <v>3051342</v>
      </c>
      <c r="N1021" s="92">
        <f t="shared" si="16"/>
        <v>3.051342</v>
      </c>
    </row>
    <row r="1022" spans="12:14" ht="15" customHeight="1" x14ac:dyDescent="0.35">
      <c r="L1022" s="91">
        <v>5315</v>
      </c>
      <c r="M1022" s="90">
        <v>82541022</v>
      </c>
      <c r="N1022" s="92">
        <f t="shared" si="16"/>
        <v>82.541021999999998</v>
      </c>
    </row>
    <row r="1023" spans="12:14" ht="15" customHeight="1" x14ac:dyDescent="0.35">
      <c r="L1023" s="91">
        <v>531505</v>
      </c>
      <c r="M1023" s="90">
        <v>275120</v>
      </c>
      <c r="N1023" s="92">
        <f t="shared" si="16"/>
        <v>0.27511999999999998</v>
      </c>
    </row>
    <row r="1024" spans="12:14" ht="15" customHeight="1" x14ac:dyDescent="0.35">
      <c r="L1024" s="91">
        <v>53150501</v>
      </c>
      <c r="M1024" s="90">
        <v>275120</v>
      </c>
      <c r="N1024" s="92">
        <f t="shared" si="16"/>
        <v>0.27511999999999998</v>
      </c>
    </row>
    <row r="1025" spans="12:14" ht="15" customHeight="1" x14ac:dyDescent="0.35">
      <c r="L1025" s="91">
        <v>5315050101</v>
      </c>
      <c r="M1025" s="90">
        <v>275120</v>
      </c>
      <c r="N1025" s="92">
        <f t="shared" si="16"/>
        <v>0.27511999999999998</v>
      </c>
    </row>
    <row r="1026" spans="12:14" ht="15" customHeight="1" x14ac:dyDescent="0.35">
      <c r="L1026" s="91">
        <v>5315050103</v>
      </c>
      <c r="M1026" s="90">
        <v>0</v>
      </c>
      <c r="N1026" s="92">
        <f t="shared" si="16"/>
        <v>0</v>
      </c>
    </row>
    <row r="1027" spans="12:14" ht="15" customHeight="1" x14ac:dyDescent="0.35">
      <c r="L1027" s="91">
        <v>531520</v>
      </c>
      <c r="M1027" s="90">
        <v>82265902</v>
      </c>
      <c r="N1027" s="92">
        <f t="shared" si="16"/>
        <v>82.265901999999997</v>
      </c>
    </row>
    <row r="1028" spans="12:14" ht="15" customHeight="1" x14ac:dyDescent="0.35">
      <c r="L1028" s="91">
        <v>53152001</v>
      </c>
      <c r="M1028" s="90">
        <v>82265902</v>
      </c>
      <c r="N1028" s="92">
        <f t="shared" si="16"/>
        <v>82.265901999999997</v>
      </c>
    </row>
    <row r="1029" spans="12:14" ht="15" customHeight="1" x14ac:dyDescent="0.35">
      <c r="L1029" s="91">
        <v>5315200101</v>
      </c>
      <c r="M1029" s="90">
        <v>20123585</v>
      </c>
      <c r="N1029" s="92">
        <f t="shared" si="16"/>
        <v>20.123584999999999</v>
      </c>
    </row>
    <row r="1030" spans="12:14" ht="15" customHeight="1" x14ac:dyDescent="0.35">
      <c r="L1030" s="91">
        <v>5315200103</v>
      </c>
      <c r="M1030" s="90">
        <v>62142317</v>
      </c>
      <c r="N1030" s="92">
        <f t="shared" si="16"/>
        <v>62.142316999999998</v>
      </c>
    </row>
    <row r="1031" spans="12:14" ht="15" customHeight="1" x14ac:dyDescent="0.35">
      <c r="L1031" s="91">
        <v>531525</v>
      </c>
      <c r="M1031" s="90">
        <v>0</v>
      </c>
      <c r="N1031" s="92">
        <f t="shared" si="16"/>
        <v>0</v>
      </c>
    </row>
    <row r="1032" spans="12:14" ht="15" customHeight="1" x14ac:dyDescent="0.35">
      <c r="L1032" s="91">
        <v>53152501</v>
      </c>
      <c r="M1032" s="90">
        <v>0</v>
      </c>
      <c r="N1032" s="92">
        <f t="shared" ref="N1032:N1095" si="17">+M1032/$N$2</f>
        <v>0</v>
      </c>
    </row>
    <row r="1033" spans="12:14" ht="15" customHeight="1" x14ac:dyDescent="0.35">
      <c r="L1033" s="91">
        <v>5315250101</v>
      </c>
      <c r="M1033" s="90">
        <v>0</v>
      </c>
      <c r="N1033" s="92">
        <f t="shared" si="17"/>
        <v>0</v>
      </c>
    </row>
    <row r="1034" spans="12:14" ht="15" customHeight="1" x14ac:dyDescent="0.35">
      <c r="L1034" s="91">
        <v>531595</v>
      </c>
      <c r="M1034" s="90">
        <v>0</v>
      </c>
      <c r="N1034" s="92">
        <f t="shared" si="17"/>
        <v>0</v>
      </c>
    </row>
    <row r="1035" spans="12:14" ht="15" customHeight="1" x14ac:dyDescent="0.35">
      <c r="L1035" s="91">
        <v>53159501</v>
      </c>
      <c r="M1035" s="90">
        <v>0</v>
      </c>
      <c r="N1035" s="92">
        <f t="shared" si="17"/>
        <v>0</v>
      </c>
    </row>
    <row r="1036" spans="12:14" ht="15" customHeight="1" x14ac:dyDescent="0.35">
      <c r="L1036" s="91">
        <v>5315950101</v>
      </c>
      <c r="M1036" s="90">
        <v>0</v>
      </c>
      <c r="N1036" s="92">
        <f t="shared" si="17"/>
        <v>0</v>
      </c>
    </row>
    <row r="1037" spans="12:14" ht="15" customHeight="1" x14ac:dyDescent="0.35">
      <c r="L1037" s="91">
        <v>5320</v>
      </c>
      <c r="M1037" s="90">
        <v>0</v>
      </c>
      <c r="N1037" s="92">
        <f t="shared" si="17"/>
        <v>0</v>
      </c>
    </row>
    <row r="1038" spans="12:14" ht="15" customHeight="1" x14ac:dyDescent="0.35">
      <c r="L1038" s="91">
        <v>532025</v>
      </c>
      <c r="M1038" s="90">
        <v>0</v>
      </c>
      <c r="N1038" s="92">
        <f t="shared" si="17"/>
        <v>0</v>
      </c>
    </row>
    <row r="1039" spans="12:14" ht="15" customHeight="1" x14ac:dyDescent="0.35">
      <c r="L1039" s="91">
        <v>53202501</v>
      </c>
      <c r="M1039" s="90">
        <v>0</v>
      </c>
      <c r="N1039" s="92">
        <f t="shared" si="17"/>
        <v>0</v>
      </c>
    </row>
    <row r="1040" spans="12:14" ht="15" customHeight="1" x14ac:dyDescent="0.35">
      <c r="L1040" s="91">
        <v>5320250101</v>
      </c>
      <c r="M1040" s="90">
        <v>0</v>
      </c>
      <c r="N1040" s="92">
        <f t="shared" si="17"/>
        <v>0</v>
      </c>
    </row>
    <row r="1041" spans="12:14" ht="15" customHeight="1" x14ac:dyDescent="0.35">
      <c r="L1041" s="91">
        <v>5350</v>
      </c>
      <c r="M1041" s="90">
        <v>0</v>
      </c>
      <c r="N1041" s="92">
        <f t="shared" si="17"/>
        <v>0</v>
      </c>
    </row>
    <row r="1042" spans="12:14" ht="15" customHeight="1" x14ac:dyDescent="0.35">
      <c r="L1042" s="91">
        <v>535005</v>
      </c>
      <c r="M1042" s="90">
        <v>0</v>
      </c>
      <c r="N1042" s="92">
        <f t="shared" si="17"/>
        <v>0</v>
      </c>
    </row>
    <row r="1043" spans="12:14" ht="15" customHeight="1" x14ac:dyDescent="0.35">
      <c r="L1043" s="91">
        <v>53500535</v>
      </c>
      <c r="M1043" s="90">
        <v>0</v>
      </c>
      <c r="N1043" s="92">
        <f t="shared" si="17"/>
        <v>0</v>
      </c>
    </row>
    <row r="1044" spans="12:14" ht="15" customHeight="1" x14ac:dyDescent="0.35">
      <c r="L1044" s="91">
        <v>5350053520</v>
      </c>
      <c r="M1044" s="90">
        <v>0</v>
      </c>
      <c r="N1044" s="92">
        <f t="shared" si="17"/>
        <v>0</v>
      </c>
    </row>
    <row r="1045" spans="12:14" ht="15" customHeight="1" x14ac:dyDescent="0.35">
      <c r="L1045" s="91">
        <v>5395</v>
      </c>
      <c r="M1045" s="90">
        <v>0</v>
      </c>
      <c r="N1045" s="92">
        <f t="shared" si="17"/>
        <v>0</v>
      </c>
    </row>
    <row r="1046" spans="12:14" ht="15" customHeight="1" x14ac:dyDescent="0.35">
      <c r="L1046" s="91">
        <v>539520</v>
      </c>
      <c r="M1046" s="90">
        <v>0</v>
      </c>
      <c r="N1046" s="92">
        <f t="shared" si="17"/>
        <v>0</v>
      </c>
    </row>
    <row r="1047" spans="12:14" ht="15" customHeight="1" x14ac:dyDescent="0.35">
      <c r="L1047" s="91">
        <v>53952001</v>
      </c>
      <c r="M1047" s="90">
        <v>0</v>
      </c>
      <c r="N1047" s="92">
        <f t="shared" si="17"/>
        <v>0</v>
      </c>
    </row>
    <row r="1048" spans="12:14" ht="15" customHeight="1" x14ac:dyDescent="0.35">
      <c r="L1048" s="91">
        <v>5395200101</v>
      </c>
      <c r="M1048" s="90">
        <v>0</v>
      </c>
      <c r="N1048" s="92">
        <f t="shared" si="17"/>
        <v>0</v>
      </c>
    </row>
    <row r="1049" spans="12:14" ht="15" customHeight="1" x14ac:dyDescent="0.35">
      <c r="L1049" s="91">
        <v>54</v>
      </c>
      <c r="M1049" s="90">
        <v>279393147</v>
      </c>
      <c r="N1049" s="92">
        <f t="shared" si="17"/>
        <v>279.393147</v>
      </c>
    </row>
    <row r="1050" spans="12:14" ht="15" customHeight="1" x14ac:dyDescent="0.35">
      <c r="L1050" s="91">
        <v>5405</v>
      </c>
      <c r="M1050" s="90">
        <v>354189612</v>
      </c>
      <c r="N1050" s="92">
        <f t="shared" si="17"/>
        <v>354.18961200000001</v>
      </c>
    </row>
    <row r="1051" spans="12:14" ht="15" customHeight="1" x14ac:dyDescent="0.35">
      <c r="L1051" s="91">
        <v>540505</v>
      </c>
      <c r="M1051" s="90">
        <v>310490497</v>
      </c>
      <c r="N1051" s="92">
        <f t="shared" si="17"/>
        <v>310.490497</v>
      </c>
    </row>
    <row r="1052" spans="12:14" ht="15" customHeight="1" x14ac:dyDescent="0.35">
      <c r="L1052" s="91">
        <v>54050501</v>
      </c>
      <c r="M1052" s="90">
        <v>310490497</v>
      </c>
      <c r="N1052" s="92">
        <f t="shared" si="17"/>
        <v>310.490497</v>
      </c>
    </row>
    <row r="1053" spans="12:14" ht="15" customHeight="1" x14ac:dyDescent="0.35">
      <c r="L1053" s="91">
        <v>5405050101</v>
      </c>
      <c r="M1053" s="90">
        <v>310490497</v>
      </c>
      <c r="N1053" s="92">
        <f t="shared" si="17"/>
        <v>310.490497</v>
      </c>
    </row>
    <row r="1054" spans="12:14" ht="15" customHeight="1" x14ac:dyDescent="0.35">
      <c r="L1054" s="91">
        <v>5405050103</v>
      </c>
      <c r="M1054" s="90">
        <v>0</v>
      </c>
      <c r="N1054" s="92">
        <f t="shared" si="17"/>
        <v>0</v>
      </c>
    </row>
    <row r="1055" spans="12:14" ht="15" customHeight="1" x14ac:dyDescent="0.35">
      <c r="L1055" s="91">
        <v>540510</v>
      </c>
      <c r="M1055" s="90">
        <v>43699115</v>
      </c>
      <c r="N1055" s="92">
        <f t="shared" si="17"/>
        <v>43.699114999999999</v>
      </c>
    </row>
    <row r="1056" spans="12:14" ht="15" customHeight="1" x14ac:dyDescent="0.35">
      <c r="L1056" s="91">
        <v>54051001</v>
      </c>
      <c r="M1056" s="90">
        <v>43699115</v>
      </c>
      <c r="N1056" s="92">
        <f t="shared" si="17"/>
        <v>43.699114999999999</v>
      </c>
    </row>
    <row r="1057" spans="12:14" ht="15" customHeight="1" x14ac:dyDescent="0.35">
      <c r="L1057" s="91">
        <v>5405100101</v>
      </c>
      <c r="M1057" s="90">
        <v>44510902</v>
      </c>
      <c r="N1057" s="92">
        <f t="shared" si="17"/>
        <v>44.510902000000002</v>
      </c>
    </row>
    <row r="1058" spans="12:14" ht="15" customHeight="1" x14ac:dyDescent="0.35">
      <c r="L1058" s="91">
        <v>5405100102</v>
      </c>
      <c r="M1058" s="90">
        <v>-811787</v>
      </c>
      <c r="N1058" s="92">
        <f t="shared" si="17"/>
        <v>-0.81178700000000004</v>
      </c>
    </row>
    <row r="1059" spans="12:14" ht="15" customHeight="1" x14ac:dyDescent="0.35">
      <c r="L1059" s="91">
        <v>5410</v>
      </c>
      <c r="M1059" s="90">
        <v>0</v>
      </c>
      <c r="N1059" s="92">
        <f t="shared" si="17"/>
        <v>0</v>
      </c>
    </row>
    <row r="1060" spans="12:14" ht="15" customHeight="1" x14ac:dyDescent="0.35">
      <c r="L1060" s="91">
        <v>541005</v>
      </c>
      <c r="M1060" s="90">
        <v>0</v>
      </c>
      <c r="N1060" s="92">
        <f t="shared" si="17"/>
        <v>0</v>
      </c>
    </row>
    <row r="1061" spans="12:14" ht="15" customHeight="1" x14ac:dyDescent="0.35">
      <c r="L1061" s="91">
        <v>54100501</v>
      </c>
      <c r="M1061" s="90">
        <v>0</v>
      </c>
      <c r="N1061" s="92">
        <f t="shared" si="17"/>
        <v>0</v>
      </c>
    </row>
    <row r="1062" spans="12:14" ht="15" customHeight="1" x14ac:dyDescent="0.35">
      <c r="L1062" s="91">
        <v>5410050101</v>
      </c>
      <c r="M1062" s="90">
        <v>0</v>
      </c>
      <c r="N1062" s="92">
        <f t="shared" si="17"/>
        <v>0</v>
      </c>
    </row>
    <row r="1063" spans="12:14" ht="15" customHeight="1" x14ac:dyDescent="0.35">
      <c r="L1063" s="91">
        <v>5420</v>
      </c>
      <c r="M1063" s="90">
        <v>-74796465</v>
      </c>
      <c r="N1063" s="92">
        <f t="shared" si="17"/>
        <v>-74.796464999999998</v>
      </c>
    </row>
    <row r="1064" spans="12:14" ht="15" customHeight="1" x14ac:dyDescent="0.35">
      <c r="L1064" s="91">
        <v>542043</v>
      </c>
      <c r="M1064" s="90">
        <v>-74796465</v>
      </c>
      <c r="N1064" s="92">
        <f t="shared" si="17"/>
        <v>-74.796464999999998</v>
      </c>
    </row>
    <row r="1065" spans="12:14" ht="15" customHeight="1" x14ac:dyDescent="0.35">
      <c r="L1065" s="91">
        <v>54204302</v>
      </c>
      <c r="M1065" s="90">
        <v>-74796465</v>
      </c>
      <c r="N1065" s="92">
        <f t="shared" si="17"/>
        <v>-74.796464999999998</v>
      </c>
    </row>
    <row r="1066" spans="12:14" ht="15" customHeight="1" x14ac:dyDescent="0.35">
      <c r="L1066" s="91">
        <v>5420430204</v>
      </c>
      <c r="M1066" s="90">
        <v>-22128249</v>
      </c>
      <c r="N1066" s="92">
        <f t="shared" si="17"/>
        <v>-22.128249</v>
      </c>
    </row>
    <row r="1067" spans="12:14" ht="15" customHeight="1" x14ac:dyDescent="0.35">
      <c r="L1067" s="91">
        <v>5420430208</v>
      </c>
      <c r="M1067" s="90">
        <v>-47656245</v>
      </c>
      <c r="N1067" s="92">
        <f t="shared" si="17"/>
        <v>-47.656244999999998</v>
      </c>
    </row>
    <row r="1068" spans="12:14" ht="15" customHeight="1" x14ac:dyDescent="0.35">
      <c r="L1068" s="91">
        <v>5420430209</v>
      </c>
      <c r="M1068" s="90">
        <v>-5011971</v>
      </c>
      <c r="N1068" s="92">
        <f t="shared" si="17"/>
        <v>-5.011971</v>
      </c>
    </row>
    <row r="1069" spans="12:14" ht="15" customHeight="1" x14ac:dyDescent="0.35">
      <c r="L1069" s="91">
        <v>6</v>
      </c>
      <c r="M1069" s="90">
        <v>12704204536</v>
      </c>
      <c r="N1069" s="92">
        <f t="shared" si="17"/>
        <v>12704.204535999999</v>
      </c>
    </row>
    <row r="1070" spans="12:14" ht="15" customHeight="1" x14ac:dyDescent="0.35">
      <c r="L1070" s="91">
        <v>61</v>
      </c>
      <c r="M1070" s="90">
        <v>12704204536</v>
      </c>
      <c r="N1070" s="92">
        <f t="shared" si="17"/>
        <v>12704.204535999999</v>
      </c>
    </row>
    <row r="1071" spans="12:14" ht="15" customHeight="1" x14ac:dyDescent="0.35">
      <c r="L1071" s="91">
        <v>6170</v>
      </c>
      <c r="M1071" s="90">
        <v>12704204536</v>
      </c>
      <c r="N1071" s="92">
        <f t="shared" si="17"/>
        <v>12704.204535999999</v>
      </c>
    </row>
    <row r="1072" spans="12:14" ht="15" customHeight="1" x14ac:dyDescent="0.35">
      <c r="L1072" s="91">
        <v>617001</v>
      </c>
      <c r="M1072" s="90">
        <v>8287334957</v>
      </c>
      <c r="N1072" s="92">
        <f t="shared" si="17"/>
        <v>8287.3349569999991</v>
      </c>
    </row>
    <row r="1073" spans="12:14" ht="15" customHeight="1" x14ac:dyDescent="0.35">
      <c r="L1073" s="91">
        <v>61700104</v>
      </c>
      <c r="M1073" s="90">
        <v>0</v>
      </c>
      <c r="N1073" s="92">
        <f t="shared" si="17"/>
        <v>0</v>
      </c>
    </row>
    <row r="1074" spans="12:14" ht="15" customHeight="1" x14ac:dyDescent="0.35">
      <c r="L1074" s="91">
        <v>6170010401</v>
      </c>
      <c r="M1074" s="90">
        <v>0</v>
      </c>
      <c r="N1074" s="92">
        <f t="shared" si="17"/>
        <v>0</v>
      </c>
    </row>
    <row r="1075" spans="12:14" ht="15" customHeight="1" x14ac:dyDescent="0.35">
      <c r="L1075" s="91">
        <v>61700105</v>
      </c>
      <c r="M1075" s="90">
        <v>7325928119</v>
      </c>
      <c r="N1075" s="92">
        <f t="shared" si="17"/>
        <v>7325.9281190000002</v>
      </c>
    </row>
    <row r="1076" spans="12:14" ht="15" customHeight="1" x14ac:dyDescent="0.35">
      <c r="L1076" s="91">
        <v>6170010501</v>
      </c>
      <c r="M1076" s="90">
        <v>1910000</v>
      </c>
      <c r="N1076" s="92">
        <f t="shared" si="17"/>
        <v>1.91</v>
      </c>
    </row>
    <row r="1077" spans="12:14" ht="15" customHeight="1" x14ac:dyDescent="0.35">
      <c r="L1077" s="91">
        <v>6170010502</v>
      </c>
      <c r="M1077" s="90">
        <v>154763381</v>
      </c>
      <c r="N1077" s="92">
        <f t="shared" si="17"/>
        <v>154.76338100000001</v>
      </c>
    </row>
    <row r="1078" spans="12:14" ht="15" customHeight="1" x14ac:dyDescent="0.35">
      <c r="L1078" s="91">
        <v>6170010503</v>
      </c>
      <c r="M1078" s="90">
        <v>6850632703</v>
      </c>
      <c r="N1078" s="92">
        <f t="shared" si="17"/>
        <v>6850.6327030000002</v>
      </c>
    </row>
    <row r="1079" spans="12:14" ht="15" customHeight="1" x14ac:dyDescent="0.35">
      <c r="L1079" s="91">
        <v>6170010504</v>
      </c>
      <c r="M1079" s="90">
        <v>318622035</v>
      </c>
      <c r="N1079" s="92">
        <f t="shared" si="17"/>
        <v>318.62203499999998</v>
      </c>
    </row>
    <row r="1080" spans="12:14" ht="15" customHeight="1" x14ac:dyDescent="0.35">
      <c r="L1080" s="91">
        <v>61700106</v>
      </c>
      <c r="M1080" s="90">
        <v>961406838</v>
      </c>
      <c r="N1080" s="92">
        <f t="shared" si="17"/>
        <v>961.40683799999999</v>
      </c>
    </row>
    <row r="1081" spans="12:14" ht="15" customHeight="1" x14ac:dyDescent="0.35">
      <c r="L1081" s="91">
        <v>6170010601</v>
      </c>
      <c r="M1081" s="90">
        <v>52405734</v>
      </c>
      <c r="N1081" s="92">
        <f t="shared" si="17"/>
        <v>52.405734000000002</v>
      </c>
    </row>
    <row r="1082" spans="12:14" ht="15" customHeight="1" x14ac:dyDescent="0.35">
      <c r="L1082" s="91">
        <v>6170010602</v>
      </c>
      <c r="M1082" s="90">
        <v>141181075</v>
      </c>
      <c r="N1082" s="92">
        <f t="shared" si="17"/>
        <v>141.18107499999999</v>
      </c>
    </row>
    <row r="1083" spans="12:14" ht="15" customHeight="1" x14ac:dyDescent="0.35">
      <c r="L1083" s="91">
        <v>6170010603</v>
      </c>
      <c r="M1083" s="90">
        <v>742815020</v>
      </c>
      <c r="N1083" s="92">
        <f t="shared" si="17"/>
        <v>742.81502</v>
      </c>
    </row>
    <row r="1084" spans="12:14" ht="15" customHeight="1" x14ac:dyDescent="0.35">
      <c r="L1084" s="91">
        <v>6170010604</v>
      </c>
      <c r="M1084" s="90">
        <v>25005009</v>
      </c>
      <c r="N1084" s="92">
        <f t="shared" si="17"/>
        <v>25.005009000000001</v>
      </c>
    </row>
    <row r="1085" spans="12:14" ht="15" customHeight="1" x14ac:dyDescent="0.35">
      <c r="L1085" s="91">
        <v>61700107</v>
      </c>
      <c r="M1085" s="90">
        <v>0</v>
      </c>
      <c r="N1085" s="92">
        <f t="shared" si="17"/>
        <v>0</v>
      </c>
    </row>
    <row r="1086" spans="12:14" ht="15" customHeight="1" x14ac:dyDescent="0.35">
      <c r="L1086" s="91">
        <v>6170010702</v>
      </c>
      <c r="M1086" s="90">
        <v>0</v>
      </c>
      <c r="N1086" s="92">
        <f t="shared" si="17"/>
        <v>0</v>
      </c>
    </row>
    <row r="1087" spans="12:14" ht="15" customHeight="1" x14ac:dyDescent="0.35">
      <c r="L1087" s="91">
        <v>6170010703</v>
      </c>
      <c r="M1087" s="90">
        <v>0</v>
      </c>
      <c r="N1087" s="92">
        <f t="shared" si="17"/>
        <v>0</v>
      </c>
    </row>
    <row r="1088" spans="12:14" ht="15" customHeight="1" x14ac:dyDescent="0.35">
      <c r="L1088" s="91">
        <v>617005</v>
      </c>
      <c r="M1088" s="90">
        <v>3457460973</v>
      </c>
      <c r="N1088" s="92">
        <f t="shared" si="17"/>
        <v>3457.4609730000002</v>
      </c>
    </row>
    <row r="1089" spans="12:14" ht="15" customHeight="1" x14ac:dyDescent="0.35">
      <c r="L1089" s="91">
        <v>61700503</v>
      </c>
      <c r="M1089" s="90">
        <v>0</v>
      </c>
      <c r="N1089" s="92">
        <f t="shared" si="17"/>
        <v>0</v>
      </c>
    </row>
    <row r="1090" spans="12:14" ht="15" customHeight="1" x14ac:dyDescent="0.35">
      <c r="L1090" s="91">
        <v>6170050301</v>
      </c>
      <c r="M1090" s="90">
        <v>0</v>
      </c>
      <c r="N1090" s="92">
        <f t="shared" si="17"/>
        <v>0</v>
      </c>
    </row>
    <row r="1091" spans="12:14" ht="15" customHeight="1" x14ac:dyDescent="0.35">
      <c r="L1091" s="91">
        <v>61700505</v>
      </c>
      <c r="M1091" s="90">
        <v>129192000</v>
      </c>
      <c r="N1091" s="92">
        <f t="shared" si="17"/>
        <v>129.19200000000001</v>
      </c>
    </row>
    <row r="1092" spans="12:14" ht="15" customHeight="1" x14ac:dyDescent="0.35">
      <c r="L1092" s="91">
        <v>6170050501</v>
      </c>
      <c r="M1092" s="90">
        <v>129192000</v>
      </c>
      <c r="N1092" s="92">
        <f t="shared" si="17"/>
        <v>129.19200000000001</v>
      </c>
    </row>
    <row r="1093" spans="12:14" ht="15" customHeight="1" x14ac:dyDescent="0.35">
      <c r="L1093" s="91">
        <v>61700506</v>
      </c>
      <c r="M1093" s="90">
        <v>2146070631</v>
      </c>
      <c r="N1093" s="92">
        <f t="shared" si="17"/>
        <v>2146.070631</v>
      </c>
    </row>
    <row r="1094" spans="12:14" ht="15" customHeight="1" x14ac:dyDescent="0.35">
      <c r="L1094" s="91">
        <v>6170050601</v>
      </c>
      <c r="M1094" s="90">
        <v>2143287631</v>
      </c>
      <c r="N1094" s="92">
        <f t="shared" si="17"/>
        <v>2143.2876310000001</v>
      </c>
    </row>
    <row r="1095" spans="12:14" ht="15" customHeight="1" x14ac:dyDescent="0.35">
      <c r="L1095" s="91">
        <v>6170050602</v>
      </c>
      <c r="M1095" s="90">
        <v>2783000</v>
      </c>
      <c r="N1095" s="92">
        <f t="shared" si="17"/>
        <v>2.7829999999999999</v>
      </c>
    </row>
    <row r="1096" spans="12:14" ht="15" customHeight="1" x14ac:dyDescent="0.35">
      <c r="L1096" s="91">
        <v>61700507</v>
      </c>
      <c r="M1096" s="90">
        <v>52129147</v>
      </c>
      <c r="N1096" s="92">
        <f t="shared" ref="N1096:N1159" si="18">+M1096/$N$2</f>
        <v>52.129147000000003</v>
      </c>
    </row>
    <row r="1097" spans="12:14" ht="15" customHeight="1" x14ac:dyDescent="0.35">
      <c r="L1097" s="91">
        <v>6170050701</v>
      </c>
      <c r="M1097" s="90">
        <v>52129147</v>
      </c>
      <c r="N1097" s="92">
        <f t="shared" si="18"/>
        <v>52.129147000000003</v>
      </c>
    </row>
    <row r="1098" spans="12:14" ht="15" customHeight="1" x14ac:dyDescent="0.35">
      <c r="L1098" s="91">
        <v>61700515</v>
      </c>
      <c r="M1098" s="90">
        <v>3125293</v>
      </c>
      <c r="N1098" s="92">
        <f t="shared" si="18"/>
        <v>3.1252930000000001</v>
      </c>
    </row>
    <row r="1099" spans="12:14" ht="15" customHeight="1" x14ac:dyDescent="0.35">
      <c r="L1099" s="91">
        <v>6170051501</v>
      </c>
      <c r="M1099" s="90">
        <v>3125293</v>
      </c>
      <c r="N1099" s="92">
        <f t="shared" si="18"/>
        <v>3.1252930000000001</v>
      </c>
    </row>
    <row r="1100" spans="12:14" ht="15" customHeight="1" x14ac:dyDescent="0.35">
      <c r="L1100" s="91">
        <v>6170051502</v>
      </c>
      <c r="M1100" s="90">
        <v>0</v>
      </c>
      <c r="N1100" s="92">
        <f t="shared" si="18"/>
        <v>0</v>
      </c>
    </row>
    <row r="1101" spans="12:14" ht="15" customHeight="1" x14ac:dyDescent="0.35">
      <c r="L1101" s="91">
        <v>61700524</v>
      </c>
      <c r="M1101" s="90">
        <v>6069068</v>
      </c>
      <c r="N1101" s="92">
        <f t="shared" si="18"/>
        <v>6.0690679999999997</v>
      </c>
    </row>
    <row r="1102" spans="12:14" ht="15" customHeight="1" x14ac:dyDescent="0.35">
      <c r="L1102" s="91">
        <v>6170052401</v>
      </c>
      <c r="M1102" s="90">
        <v>6069068</v>
      </c>
      <c r="N1102" s="92">
        <f t="shared" si="18"/>
        <v>6.0690679999999997</v>
      </c>
    </row>
    <row r="1103" spans="12:14" ht="15" customHeight="1" x14ac:dyDescent="0.35">
      <c r="L1103" s="91">
        <v>61700527</v>
      </c>
      <c r="M1103" s="90">
        <v>30823834</v>
      </c>
      <c r="N1103" s="92">
        <f t="shared" si="18"/>
        <v>30.823834000000002</v>
      </c>
    </row>
    <row r="1104" spans="12:14" ht="15" customHeight="1" x14ac:dyDescent="0.35">
      <c r="L1104" s="91">
        <v>6170052701</v>
      </c>
      <c r="M1104" s="90">
        <v>30823834</v>
      </c>
      <c r="N1104" s="92">
        <f t="shared" si="18"/>
        <v>30.823834000000002</v>
      </c>
    </row>
    <row r="1105" spans="12:14" ht="15" customHeight="1" x14ac:dyDescent="0.35">
      <c r="L1105" s="91">
        <v>61700530</v>
      </c>
      <c r="M1105" s="90">
        <v>182945483</v>
      </c>
      <c r="N1105" s="92">
        <f t="shared" si="18"/>
        <v>182.945483</v>
      </c>
    </row>
    <row r="1106" spans="12:14" ht="15" customHeight="1" x14ac:dyDescent="0.35">
      <c r="L1106" s="91">
        <v>6170053001</v>
      </c>
      <c r="M1106" s="90">
        <v>182945483</v>
      </c>
      <c r="N1106" s="92">
        <f t="shared" si="18"/>
        <v>182.945483</v>
      </c>
    </row>
    <row r="1107" spans="12:14" ht="15" customHeight="1" x14ac:dyDescent="0.35">
      <c r="L1107" s="91">
        <v>61700533</v>
      </c>
      <c r="M1107" s="90">
        <v>21616273</v>
      </c>
      <c r="N1107" s="92">
        <f t="shared" si="18"/>
        <v>21.616273</v>
      </c>
    </row>
    <row r="1108" spans="12:14" ht="15" customHeight="1" x14ac:dyDescent="0.35">
      <c r="L1108" s="91">
        <v>6170053301</v>
      </c>
      <c r="M1108" s="90">
        <v>21616273</v>
      </c>
      <c r="N1108" s="92">
        <f t="shared" si="18"/>
        <v>21.616273</v>
      </c>
    </row>
    <row r="1109" spans="12:14" ht="15" customHeight="1" x14ac:dyDescent="0.35">
      <c r="L1109" s="91">
        <v>61700536</v>
      </c>
      <c r="M1109" s="90">
        <v>196275800</v>
      </c>
      <c r="N1109" s="92">
        <f t="shared" si="18"/>
        <v>196.2758</v>
      </c>
    </row>
    <row r="1110" spans="12:14" ht="15" customHeight="1" x14ac:dyDescent="0.35">
      <c r="L1110" s="91">
        <v>6170053601</v>
      </c>
      <c r="M1110" s="90">
        <v>196275800</v>
      </c>
      <c r="N1110" s="92">
        <f t="shared" si="18"/>
        <v>196.2758</v>
      </c>
    </row>
    <row r="1111" spans="12:14" ht="15" customHeight="1" x14ac:dyDescent="0.35">
      <c r="L1111" s="91">
        <v>61700539</v>
      </c>
      <c r="M1111" s="90">
        <v>115599325</v>
      </c>
      <c r="N1111" s="92">
        <f t="shared" si="18"/>
        <v>115.59932499999999</v>
      </c>
    </row>
    <row r="1112" spans="12:14" ht="15" customHeight="1" x14ac:dyDescent="0.35">
      <c r="L1112" s="91">
        <v>6170053901</v>
      </c>
      <c r="M1112" s="90">
        <v>115599325</v>
      </c>
      <c r="N1112" s="92">
        <f t="shared" si="18"/>
        <v>115.59932499999999</v>
      </c>
    </row>
    <row r="1113" spans="12:14" ht="15" customHeight="1" x14ac:dyDescent="0.35">
      <c r="L1113" s="91">
        <v>61700545</v>
      </c>
      <c r="M1113" s="90">
        <v>14039632</v>
      </c>
      <c r="N1113" s="92">
        <f t="shared" si="18"/>
        <v>14.039631999999999</v>
      </c>
    </row>
    <row r="1114" spans="12:14" ht="15" customHeight="1" x14ac:dyDescent="0.35">
      <c r="L1114" s="91">
        <v>6170054501</v>
      </c>
      <c r="M1114" s="90">
        <v>14039632</v>
      </c>
      <c r="N1114" s="92">
        <f t="shared" si="18"/>
        <v>14.039631999999999</v>
      </c>
    </row>
    <row r="1115" spans="12:14" ht="15" customHeight="1" x14ac:dyDescent="0.35">
      <c r="L1115" s="91">
        <v>6170054505</v>
      </c>
      <c r="M1115" s="90">
        <v>0</v>
      </c>
      <c r="N1115" s="92">
        <f t="shared" si="18"/>
        <v>0</v>
      </c>
    </row>
    <row r="1116" spans="12:14" ht="15" customHeight="1" x14ac:dyDescent="0.35">
      <c r="L1116" s="91">
        <v>6170054506</v>
      </c>
      <c r="M1116" s="90">
        <v>0</v>
      </c>
      <c r="N1116" s="92">
        <f t="shared" si="18"/>
        <v>0</v>
      </c>
    </row>
    <row r="1117" spans="12:14" ht="15" customHeight="1" x14ac:dyDescent="0.35">
      <c r="L1117" s="91">
        <v>6170054507</v>
      </c>
      <c r="M1117" s="90">
        <v>0</v>
      </c>
      <c r="N1117" s="92">
        <f t="shared" si="18"/>
        <v>0</v>
      </c>
    </row>
    <row r="1118" spans="12:14" ht="15" customHeight="1" x14ac:dyDescent="0.35">
      <c r="L1118" s="91">
        <v>61700548</v>
      </c>
      <c r="M1118" s="90">
        <v>95359757</v>
      </c>
      <c r="N1118" s="92">
        <f t="shared" si="18"/>
        <v>95.359757000000002</v>
      </c>
    </row>
    <row r="1119" spans="12:14" ht="15" customHeight="1" x14ac:dyDescent="0.35">
      <c r="L1119" s="91">
        <v>6170054801</v>
      </c>
      <c r="M1119" s="90">
        <v>235000</v>
      </c>
      <c r="N1119" s="92">
        <f t="shared" si="18"/>
        <v>0.23499999999999999</v>
      </c>
    </row>
    <row r="1120" spans="12:14" ht="15" customHeight="1" x14ac:dyDescent="0.35">
      <c r="L1120" s="91">
        <v>6170054804</v>
      </c>
      <c r="M1120" s="90">
        <v>5078500</v>
      </c>
      <c r="N1120" s="92">
        <f t="shared" si="18"/>
        <v>5.0785</v>
      </c>
    </row>
    <row r="1121" spans="12:14" ht="15" customHeight="1" x14ac:dyDescent="0.35">
      <c r="L1121" s="91">
        <v>6170054805</v>
      </c>
      <c r="M1121" s="90">
        <v>79581257</v>
      </c>
      <c r="N1121" s="92">
        <f t="shared" si="18"/>
        <v>79.581256999999994</v>
      </c>
    </row>
    <row r="1122" spans="12:14" ht="15" customHeight="1" x14ac:dyDescent="0.35">
      <c r="L1122" s="91">
        <v>6170054806</v>
      </c>
      <c r="M1122" s="90">
        <v>10465000</v>
      </c>
      <c r="N1122" s="92">
        <f t="shared" si="18"/>
        <v>10.465</v>
      </c>
    </row>
    <row r="1123" spans="12:14" ht="15" customHeight="1" x14ac:dyDescent="0.35">
      <c r="L1123" s="91">
        <v>61700551</v>
      </c>
      <c r="M1123" s="90">
        <v>13273892</v>
      </c>
      <c r="N1123" s="92">
        <f t="shared" si="18"/>
        <v>13.273892</v>
      </c>
    </row>
    <row r="1124" spans="12:14" ht="15" customHeight="1" x14ac:dyDescent="0.35">
      <c r="L1124" s="91">
        <v>6170055101</v>
      </c>
      <c r="M1124" s="90">
        <v>13273892</v>
      </c>
      <c r="N1124" s="92">
        <f t="shared" si="18"/>
        <v>13.273892</v>
      </c>
    </row>
    <row r="1125" spans="12:14" ht="15" customHeight="1" x14ac:dyDescent="0.35">
      <c r="L1125" s="91">
        <v>61700560</v>
      </c>
      <c r="M1125" s="90">
        <v>9714074</v>
      </c>
      <c r="N1125" s="92">
        <f t="shared" si="18"/>
        <v>9.7140740000000001</v>
      </c>
    </row>
    <row r="1126" spans="12:14" ht="15" customHeight="1" x14ac:dyDescent="0.35">
      <c r="L1126" s="91">
        <v>6170056001</v>
      </c>
      <c r="M1126" s="90">
        <v>9714074</v>
      </c>
      <c r="N1126" s="92">
        <f t="shared" si="18"/>
        <v>9.7140740000000001</v>
      </c>
    </row>
    <row r="1127" spans="12:14" ht="15" customHeight="1" x14ac:dyDescent="0.35">
      <c r="L1127" s="91">
        <v>61700568</v>
      </c>
      <c r="M1127" s="90">
        <v>39346400</v>
      </c>
      <c r="N1127" s="92">
        <f t="shared" si="18"/>
        <v>39.346400000000003</v>
      </c>
    </row>
    <row r="1128" spans="12:14" ht="15" customHeight="1" x14ac:dyDescent="0.35">
      <c r="L1128" s="91">
        <v>6170056801</v>
      </c>
      <c r="M1128" s="90">
        <v>39346400</v>
      </c>
      <c r="N1128" s="92">
        <f t="shared" si="18"/>
        <v>39.346400000000003</v>
      </c>
    </row>
    <row r="1129" spans="12:14" ht="15" customHeight="1" x14ac:dyDescent="0.35">
      <c r="L1129" s="91">
        <v>61700569</v>
      </c>
      <c r="M1129" s="90">
        <v>15358239</v>
      </c>
      <c r="N1129" s="92">
        <f t="shared" si="18"/>
        <v>15.358238999999999</v>
      </c>
    </row>
    <row r="1130" spans="12:14" ht="15" customHeight="1" x14ac:dyDescent="0.35">
      <c r="L1130" s="91">
        <v>6170056901</v>
      </c>
      <c r="M1130" s="90">
        <v>15358239</v>
      </c>
      <c r="N1130" s="92">
        <f t="shared" si="18"/>
        <v>15.358238999999999</v>
      </c>
    </row>
    <row r="1131" spans="12:14" ht="15" customHeight="1" x14ac:dyDescent="0.35">
      <c r="L1131" s="91">
        <v>61700570</v>
      </c>
      <c r="M1131" s="90">
        <v>276284811</v>
      </c>
      <c r="N1131" s="92">
        <f t="shared" si="18"/>
        <v>276.28481099999999</v>
      </c>
    </row>
    <row r="1132" spans="12:14" ht="15" customHeight="1" x14ac:dyDescent="0.35">
      <c r="L1132" s="91">
        <v>6170057001</v>
      </c>
      <c r="M1132" s="90">
        <v>276284811</v>
      </c>
      <c r="N1132" s="92">
        <f t="shared" si="18"/>
        <v>276.28481099999999</v>
      </c>
    </row>
    <row r="1133" spans="12:14" ht="15" customHeight="1" x14ac:dyDescent="0.35">
      <c r="L1133" s="91">
        <v>61700572</v>
      </c>
      <c r="M1133" s="90">
        <v>91985000</v>
      </c>
      <c r="N1133" s="92">
        <f t="shared" si="18"/>
        <v>91.984999999999999</v>
      </c>
    </row>
    <row r="1134" spans="12:14" ht="15" customHeight="1" x14ac:dyDescent="0.35">
      <c r="L1134" s="91">
        <v>6170057201</v>
      </c>
      <c r="M1134" s="90">
        <v>91985000</v>
      </c>
      <c r="N1134" s="92">
        <f t="shared" si="18"/>
        <v>91.984999999999999</v>
      </c>
    </row>
    <row r="1135" spans="12:14" ht="15" customHeight="1" x14ac:dyDescent="0.35">
      <c r="L1135" s="91">
        <v>61700575</v>
      </c>
      <c r="M1135" s="90">
        <v>5675100</v>
      </c>
      <c r="N1135" s="92">
        <f t="shared" si="18"/>
        <v>5.6750999999999996</v>
      </c>
    </row>
    <row r="1136" spans="12:14" ht="15" customHeight="1" x14ac:dyDescent="0.35">
      <c r="L1136" s="91">
        <v>6170057501</v>
      </c>
      <c r="M1136" s="90">
        <v>5675100</v>
      </c>
      <c r="N1136" s="92">
        <f t="shared" si="18"/>
        <v>5.6750999999999996</v>
      </c>
    </row>
    <row r="1137" spans="12:14" ht="15" customHeight="1" x14ac:dyDescent="0.35">
      <c r="L1137" s="91">
        <v>61700578</v>
      </c>
      <c r="M1137" s="90">
        <v>3784300</v>
      </c>
      <c r="N1137" s="92">
        <f t="shared" si="18"/>
        <v>3.7843</v>
      </c>
    </row>
    <row r="1138" spans="12:14" ht="15" customHeight="1" x14ac:dyDescent="0.35">
      <c r="L1138" s="91">
        <v>6170057801</v>
      </c>
      <c r="M1138" s="90">
        <v>3784300</v>
      </c>
      <c r="N1138" s="92">
        <f t="shared" si="18"/>
        <v>3.7843</v>
      </c>
    </row>
    <row r="1139" spans="12:14" ht="15" customHeight="1" x14ac:dyDescent="0.35">
      <c r="L1139" s="91">
        <v>61700585</v>
      </c>
      <c r="M1139" s="90">
        <v>0</v>
      </c>
      <c r="N1139" s="92">
        <f t="shared" si="18"/>
        <v>0</v>
      </c>
    </row>
    <row r="1140" spans="12:14" ht="15" customHeight="1" x14ac:dyDescent="0.35">
      <c r="L1140" s="91">
        <v>6170058504</v>
      </c>
      <c r="M1140" s="90">
        <v>0</v>
      </c>
      <c r="N1140" s="92">
        <f t="shared" si="18"/>
        <v>0</v>
      </c>
    </row>
    <row r="1141" spans="12:14" ht="15" customHeight="1" x14ac:dyDescent="0.35">
      <c r="L1141" s="91">
        <v>61700586</v>
      </c>
      <c r="M1141" s="90">
        <v>0</v>
      </c>
      <c r="N1141" s="92">
        <f t="shared" si="18"/>
        <v>0</v>
      </c>
    </row>
    <row r="1142" spans="12:14" ht="15" customHeight="1" x14ac:dyDescent="0.35">
      <c r="L1142" s="91">
        <v>6170058601</v>
      </c>
      <c r="M1142" s="90">
        <v>0</v>
      </c>
      <c r="N1142" s="92">
        <f t="shared" si="18"/>
        <v>0</v>
      </c>
    </row>
    <row r="1143" spans="12:14" ht="15" customHeight="1" x14ac:dyDescent="0.35">
      <c r="L1143" s="91">
        <v>6170058602</v>
      </c>
      <c r="M1143" s="90">
        <v>0</v>
      </c>
      <c r="N1143" s="92">
        <f t="shared" si="18"/>
        <v>0</v>
      </c>
    </row>
    <row r="1144" spans="12:14" ht="15" customHeight="1" x14ac:dyDescent="0.35">
      <c r="L1144" s="91">
        <v>61700589</v>
      </c>
      <c r="M1144" s="90">
        <v>550697</v>
      </c>
      <c r="N1144" s="92">
        <f t="shared" si="18"/>
        <v>0.55069699999999999</v>
      </c>
    </row>
    <row r="1145" spans="12:14" ht="15" customHeight="1" x14ac:dyDescent="0.35">
      <c r="L1145" s="91">
        <v>6170058901</v>
      </c>
      <c r="M1145" s="90">
        <v>550697</v>
      </c>
      <c r="N1145" s="92">
        <f t="shared" si="18"/>
        <v>0.55069699999999999</v>
      </c>
    </row>
    <row r="1146" spans="12:14" ht="15" customHeight="1" x14ac:dyDescent="0.35">
      <c r="L1146" s="91">
        <v>61700590</v>
      </c>
      <c r="M1146" s="90">
        <v>8242217</v>
      </c>
      <c r="N1146" s="92">
        <f t="shared" si="18"/>
        <v>8.2422170000000001</v>
      </c>
    </row>
    <row r="1147" spans="12:14" ht="15" customHeight="1" x14ac:dyDescent="0.35">
      <c r="L1147" s="91">
        <v>6170059002</v>
      </c>
      <c r="M1147" s="90">
        <v>8242217</v>
      </c>
      <c r="N1147" s="92">
        <f t="shared" si="18"/>
        <v>8.2422170000000001</v>
      </c>
    </row>
    <row r="1148" spans="12:14" ht="15" customHeight="1" x14ac:dyDescent="0.35">
      <c r="L1148" s="91">
        <v>61700595</v>
      </c>
      <c r="M1148" s="90">
        <v>0</v>
      </c>
      <c r="N1148" s="92">
        <f t="shared" si="18"/>
        <v>0</v>
      </c>
    </row>
    <row r="1149" spans="12:14" ht="15" customHeight="1" x14ac:dyDescent="0.35">
      <c r="L1149" s="91">
        <v>6170059501</v>
      </c>
      <c r="M1149" s="90">
        <v>0</v>
      </c>
      <c r="N1149" s="92">
        <f t="shared" si="18"/>
        <v>0</v>
      </c>
    </row>
    <row r="1150" spans="12:14" ht="15" customHeight="1" x14ac:dyDescent="0.35">
      <c r="L1150" s="91">
        <v>6170059502</v>
      </c>
      <c r="M1150" s="90">
        <v>0</v>
      </c>
      <c r="N1150" s="92">
        <f t="shared" si="18"/>
        <v>0</v>
      </c>
    </row>
    <row r="1151" spans="12:14" ht="15" customHeight="1" x14ac:dyDescent="0.35">
      <c r="L1151" s="91">
        <v>6170059503</v>
      </c>
      <c r="M1151" s="90">
        <v>0</v>
      </c>
      <c r="N1151" s="92">
        <f t="shared" si="18"/>
        <v>0</v>
      </c>
    </row>
    <row r="1152" spans="12:14" ht="15" customHeight="1" x14ac:dyDescent="0.35">
      <c r="L1152" s="91">
        <v>617020</v>
      </c>
      <c r="M1152" s="90">
        <v>88398497</v>
      </c>
      <c r="N1152" s="92">
        <f t="shared" si="18"/>
        <v>88.398497000000006</v>
      </c>
    </row>
    <row r="1153" spans="12:14" ht="15" customHeight="1" x14ac:dyDescent="0.35">
      <c r="L1153" s="91">
        <v>61702010</v>
      </c>
      <c r="M1153" s="90">
        <v>52751995</v>
      </c>
      <c r="N1153" s="92">
        <f t="shared" si="18"/>
        <v>52.751995000000001</v>
      </c>
    </row>
    <row r="1154" spans="12:14" ht="15" customHeight="1" x14ac:dyDescent="0.35">
      <c r="L1154" s="91">
        <v>6170201001</v>
      </c>
      <c r="M1154" s="90">
        <v>11998801</v>
      </c>
      <c r="N1154" s="92">
        <f t="shared" si="18"/>
        <v>11.998801</v>
      </c>
    </row>
    <row r="1155" spans="12:14" ht="15" customHeight="1" x14ac:dyDescent="0.35">
      <c r="L1155" s="91">
        <v>6170201002</v>
      </c>
      <c r="M1155" s="90">
        <v>40753194</v>
      </c>
      <c r="N1155" s="92">
        <f t="shared" si="18"/>
        <v>40.753194000000001</v>
      </c>
    </row>
    <row r="1156" spans="12:14" ht="15" customHeight="1" x14ac:dyDescent="0.35">
      <c r="L1156" s="91">
        <v>61702025</v>
      </c>
      <c r="M1156" s="90">
        <v>31035252</v>
      </c>
      <c r="N1156" s="92">
        <f t="shared" si="18"/>
        <v>31.035252</v>
      </c>
    </row>
    <row r="1157" spans="12:14" ht="15" customHeight="1" x14ac:dyDescent="0.35">
      <c r="L1157" s="91">
        <v>6170202501</v>
      </c>
      <c r="M1157" s="90">
        <v>31035252</v>
      </c>
      <c r="N1157" s="92">
        <f t="shared" si="18"/>
        <v>31.035252</v>
      </c>
    </row>
    <row r="1158" spans="12:14" ht="15" customHeight="1" x14ac:dyDescent="0.35">
      <c r="L1158" s="91">
        <v>61702030</v>
      </c>
      <c r="M1158" s="90">
        <v>4611250</v>
      </c>
      <c r="N1158" s="92">
        <f t="shared" si="18"/>
        <v>4.6112500000000001</v>
      </c>
    </row>
    <row r="1159" spans="12:14" ht="15" customHeight="1" x14ac:dyDescent="0.35">
      <c r="L1159" s="91">
        <v>6170203001</v>
      </c>
      <c r="M1159" s="90">
        <v>4611250</v>
      </c>
      <c r="N1159" s="92">
        <f t="shared" si="18"/>
        <v>4.6112500000000001</v>
      </c>
    </row>
    <row r="1160" spans="12:14" ht="15" customHeight="1" x14ac:dyDescent="0.35">
      <c r="L1160" s="91">
        <v>617035</v>
      </c>
      <c r="M1160" s="90">
        <v>292913305</v>
      </c>
      <c r="N1160" s="92">
        <f t="shared" ref="N1160:N1223" si="19">+M1160/$N$2</f>
        <v>292.91330499999998</v>
      </c>
    </row>
    <row r="1161" spans="12:14" ht="15" customHeight="1" x14ac:dyDescent="0.35">
      <c r="L1161" s="91">
        <v>61703505</v>
      </c>
      <c r="M1161" s="90">
        <v>97703383</v>
      </c>
      <c r="N1161" s="92">
        <f t="shared" si="19"/>
        <v>97.703383000000002</v>
      </c>
    </row>
    <row r="1162" spans="12:14" ht="15" customHeight="1" x14ac:dyDescent="0.35">
      <c r="L1162" s="91">
        <v>6170350501</v>
      </c>
      <c r="M1162" s="90">
        <v>59929151</v>
      </c>
      <c r="N1162" s="92">
        <f t="shared" si="19"/>
        <v>59.929150999999997</v>
      </c>
    </row>
    <row r="1163" spans="12:14" ht="15" customHeight="1" x14ac:dyDescent="0.35">
      <c r="L1163" s="91">
        <v>6170350502</v>
      </c>
      <c r="M1163" s="90">
        <v>4599960</v>
      </c>
      <c r="N1163" s="92">
        <f t="shared" si="19"/>
        <v>4.5999600000000003</v>
      </c>
    </row>
    <row r="1164" spans="12:14" ht="15" customHeight="1" x14ac:dyDescent="0.35">
      <c r="L1164" s="91">
        <v>6170350503</v>
      </c>
      <c r="M1164" s="90">
        <v>1478717</v>
      </c>
      <c r="N1164" s="92">
        <f t="shared" si="19"/>
        <v>1.4787170000000001</v>
      </c>
    </row>
    <row r="1165" spans="12:14" ht="15" customHeight="1" x14ac:dyDescent="0.35">
      <c r="L1165" s="91">
        <v>6170350504</v>
      </c>
      <c r="M1165" s="90">
        <v>31695555</v>
      </c>
      <c r="N1165" s="92">
        <f t="shared" si="19"/>
        <v>31.695554999999999</v>
      </c>
    </row>
    <row r="1166" spans="12:14" ht="15" customHeight="1" x14ac:dyDescent="0.35">
      <c r="L1166" s="91">
        <v>61703525</v>
      </c>
      <c r="M1166" s="90">
        <v>3614409</v>
      </c>
      <c r="N1166" s="92">
        <f t="shared" si="19"/>
        <v>3.6144090000000002</v>
      </c>
    </row>
    <row r="1167" spans="12:14" ht="15" customHeight="1" x14ac:dyDescent="0.35">
      <c r="L1167" s="91">
        <v>6170352501</v>
      </c>
      <c r="M1167" s="90">
        <v>3614409</v>
      </c>
      <c r="N1167" s="92">
        <f t="shared" si="19"/>
        <v>3.6144090000000002</v>
      </c>
    </row>
    <row r="1168" spans="12:14" ht="15" customHeight="1" x14ac:dyDescent="0.35">
      <c r="L1168" s="91">
        <v>61703530</v>
      </c>
      <c r="M1168" s="90">
        <v>31759242</v>
      </c>
      <c r="N1168" s="92">
        <f t="shared" si="19"/>
        <v>31.759242</v>
      </c>
    </row>
    <row r="1169" spans="12:14" ht="15" customHeight="1" x14ac:dyDescent="0.35">
      <c r="L1169" s="91">
        <v>6170353001</v>
      </c>
      <c r="M1169" s="90">
        <v>31759242</v>
      </c>
      <c r="N1169" s="92">
        <f t="shared" si="19"/>
        <v>31.759242</v>
      </c>
    </row>
    <row r="1170" spans="12:14" ht="15" customHeight="1" x14ac:dyDescent="0.35">
      <c r="L1170" s="91">
        <v>61703535</v>
      </c>
      <c r="M1170" s="90">
        <v>10554198</v>
      </c>
      <c r="N1170" s="92">
        <f t="shared" si="19"/>
        <v>10.554198</v>
      </c>
    </row>
    <row r="1171" spans="12:14" ht="15" customHeight="1" x14ac:dyDescent="0.35">
      <c r="L1171" s="91">
        <v>6170353501</v>
      </c>
      <c r="M1171" s="90">
        <v>198930</v>
      </c>
      <c r="N1171" s="92">
        <f t="shared" si="19"/>
        <v>0.19893</v>
      </c>
    </row>
    <row r="1172" spans="12:14" ht="15" customHeight="1" x14ac:dyDescent="0.35">
      <c r="L1172" s="91">
        <v>6170353502</v>
      </c>
      <c r="M1172" s="90">
        <v>10355268</v>
      </c>
      <c r="N1172" s="92">
        <f t="shared" si="19"/>
        <v>10.355268000000001</v>
      </c>
    </row>
    <row r="1173" spans="12:14" ht="15" customHeight="1" x14ac:dyDescent="0.35">
      <c r="L1173" s="91">
        <v>61703540</v>
      </c>
      <c r="M1173" s="90">
        <v>4095060</v>
      </c>
      <c r="N1173" s="92">
        <f t="shared" si="19"/>
        <v>4.0950600000000001</v>
      </c>
    </row>
    <row r="1174" spans="12:14" ht="15" customHeight="1" x14ac:dyDescent="0.35">
      <c r="L1174" s="91">
        <v>6170354001</v>
      </c>
      <c r="M1174" s="90">
        <v>4095060</v>
      </c>
      <c r="N1174" s="92">
        <f t="shared" si="19"/>
        <v>4.0950600000000001</v>
      </c>
    </row>
    <row r="1175" spans="12:14" ht="15" customHeight="1" x14ac:dyDescent="0.35">
      <c r="L1175" s="91">
        <v>61703550</v>
      </c>
      <c r="M1175" s="90">
        <v>17848733</v>
      </c>
      <c r="N1175" s="92">
        <f t="shared" si="19"/>
        <v>17.848732999999999</v>
      </c>
    </row>
    <row r="1176" spans="12:14" ht="15" customHeight="1" x14ac:dyDescent="0.35">
      <c r="L1176" s="91">
        <v>6170355001</v>
      </c>
      <c r="M1176" s="90">
        <v>8000000</v>
      </c>
      <c r="N1176" s="92">
        <f t="shared" si="19"/>
        <v>8</v>
      </c>
    </row>
    <row r="1177" spans="12:14" ht="15" customHeight="1" x14ac:dyDescent="0.35">
      <c r="L1177" s="91">
        <v>6170355002</v>
      </c>
      <c r="M1177" s="90">
        <v>9848733</v>
      </c>
      <c r="N1177" s="92">
        <f t="shared" si="19"/>
        <v>9.8487329999999993</v>
      </c>
    </row>
    <row r="1178" spans="12:14" ht="15" customHeight="1" x14ac:dyDescent="0.35">
      <c r="L1178" s="91">
        <v>61703595</v>
      </c>
      <c r="M1178" s="90">
        <v>127338280</v>
      </c>
      <c r="N1178" s="92">
        <f t="shared" si="19"/>
        <v>127.33828</v>
      </c>
    </row>
    <row r="1179" spans="12:14" ht="15" customHeight="1" x14ac:dyDescent="0.35">
      <c r="L1179" s="91">
        <v>6170359502</v>
      </c>
      <c r="M1179" s="90">
        <v>6273414</v>
      </c>
      <c r="N1179" s="92">
        <f t="shared" si="19"/>
        <v>6.2734139999999998</v>
      </c>
    </row>
    <row r="1180" spans="12:14" ht="15" customHeight="1" x14ac:dyDescent="0.35">
      <c r="L1180" s="91">
        <v>6170359506</v>
      </c>
      <c r="M1180" s="90">
        <v>85596636</v>
      </c>
      <c r="N1180" s="92">
        <f t="shared" si="19"/>
        <v>85.596636000000004</v>
      </c>
    </row>
    <row r="1181" spans="12:14" ht="15" customHeight="1" x14ac:dyDescent="0.35">
      <c r="L1181" s="91">
        <v>6170359507</v>
      </c>
      <c r="M1181" s="90">
        <v>35468230</v>
      </c>
      <c r="N1181" s="92">
        <f t="shared" si="19"/>
        <v>35.468229999999998</v>
      </c>
    </row>
    <row r="1182" spans="12:14" ht="15" customHeight="1" x14ac:dyDescent="0.35">
      <c r="L1182" s="91">
        <v>617045</v>
      </c>
      <c r="M1182" s="90">
        <v>106991172</v>
      </c>
      <c r="N1182" s="92">
        <f t="shared" si="19"/>
        <v>106.99117200000001</v>
      </c>
    </row>
    <row r="1183" spans="12:14" ht="15" customHeight="1" x14ac:dyDescent="0.35">
      <c r="L1183" s="91">
        <v>61704510</v>
      </c>
      <c r="M1183" s="90">
        <v>84152397</v>
      </c>
      <c r="N1183" s="92">
        <f t="shared" si="19"/>
        <v>84.152396999999993</v>
      </c>
    </row>
    <row r="1184" spans="12:14" ht="15" customHeight="1" x14ac:dyDescent="0.35">
      <c r="L1184" s="91">
        <v>6170451001</v>
      </c>
      <c r="M1184" s="90">
        <v>6788138</v>
      </c>
      <c r="N1184" s="92">
        <f t="shared" si="19"/>
        <v>6.788138</v>
      </c>
    </row>
    <row r="1185" spans="12:14" ht="15" customHeight="1" x14ac:dyDescent="0.35">
      <c r="L1185" s="91">
        <v>6170451002</v>
      </c>
      <c r="M1185" s="90">
        <v>77364259</v>
      </c>
      <c r="N1185" s="92">
        <f t="shared" si="19"/>
        <v>77.364259000000004</v>
      </c>
    </row>
    <row r="1186" spans="12:14" ht="15" customHeight="1" x14ac:dyDescent="0.35">
      <c r="L1186" s="91">
        <v>61704525</v>
      </c>
      <c r="M1186" s="90">
        <v>12819727</v>
      </c>
      <c r="N1186" s="92">
        <f t="shared" si="19"/>
        <v>12.819727</v>
      </c>
    </row>
    <row r="1187" spans="12:14" ht="15" customHeight="1" x14ac:dyDescent="0.35">
      <c r="L1187" s="91">
        <v>6170452501</v>
      </c>
      <c r="M1187" s="90">
        <v>12819727</v>
      </c>
      <c r="N1187" s="92">
        <f t="shared" si="19"/>
        <v>12.819727</v>
      </c>
    </row>
    <row r="1188" spans="12:14" ht="15" customHeight="1" x14ac:dyDescent="0.35">
      <c r="L1188" s="91">
        <v>61704530</v>
      </c>
      <c r="M1188" s="90">
        <v>10019048</v>
      </c>
      <c r="N1188" s="92">
        <f t="shared" si="19"/>
        <v>10.019048</v>
      </c>
    </row>
    <row r="1189" spans="12:14" ht="15" customHeight="1" x14ac:dyDescent="0.35">
      <c r="L1189" s="91">
        <v>6170453001</v>
      </c>
      <c r="M1189" s="90">
        <v>10019048</v>
      </c>
      <c r="N1189" s="92">
        <f t="shared" si="19"/>
        <v>10.019048</v>
      </c>
    </row>
    <row r="1190" spans="12:14" ht="15" customHeight="1" x14ac:dyDescent="0.35">
      <c r="L1190" s="91">
        <v>617050</v>
      </c>
      <c r="M1190" s="90">
        <v>0</v>
      </c>
      <c r="N1190" s="92">
        <f t="shared" si="19"/>
        <v>0</v>
      </c>
    </row>
    <row r="1191" spans="12:14" ht="15" customHeight="1" x14ac:dyDescent="0.35">
      <c r="L1191" s="91">
        <v>61705005</v>
      </c>
      <c r="M1191" s="90">
        <v>0</v>
      </c>
      <c r="N1191" s="92">
        <f t="shared" si="19"/>
        <v>0</v>
      </c>
    </row>
    <row r="1192" spans="12:14" ht="15" customHeight="1" x14ac:dyDescent="0.35">
      <c r="L1192" s="91">
        <v>6170500501</v>
      </c>
      <c r="M1192" s="90">
        <v>0</v>
      </c>
      <c r="N1192" s="92">
        <f t="shared" si="19"/>
        <v>0</v>
      </c>
    </row>
    <row r="1193" spans="12:14" ht="15" customHeight="1" x14ac:dyDescent="0.35">
      <c r="L1193" s="91">
        <v>61705095</v>
      </c>
      <c r="M1193" s="90">
        <v>0</v>
      </c>
      <c r="N1193" s="92">
        <f t="shared" si="19"/>
        <v>0</v>
      </c>
    </row>
    <row r="1194" spans="12:14" ht="15" customHeight="1" x14ac:dyDescent="0.35">
      <c r="L1194" s="91">
        <v>6170509502</v>
      </c>
      <c r="M1194" s="90">
        <v>0</v>
      </c>
      <c r="N1194" s="92">
        <f t="shared" si="19"/>
        <v>0</v>
      </c>
    </row>
    <row r="1195" spans="12:14" ht="15" customHeight="1" x14ac:dyDescent="0.35">
      <c r="L1195" s="91">
        <v>617055</v>
      </c>
      <c r="M1195" s="90">
        <v>31863500</v>
      </c>
      <c r="N1195" s="92">
        <f t="shared" si="19"/>
        <v>31.863499999999998</v>
      </c>
    </row>
    <row r="1196" spans="12:14" ht="15" customHeight="1" x14ac:dyDescent="0.35">
      <c r="L1196" s="91">
        <v>61705505</v>
      </c>
      <c r="M1196" s="90">
        <v>15044400</v>
      </c>
      <c r="N1196" s="92">
        <f t="shared" si="19"/>
        <v>15.0444</v>
      </c>
    </row>
    <row r="1197" spans="12:14" ht="15" customHeight="1" x14ac:dyDescent="0.35">
      <c r="L1197" s="91">
        <v>6170550501</v>
      </c>
      <c r="M1197" s="90">
        <v>15044400</v>
      </c>
      <c r="N1197" s="92">
        <f t="shared" si="19"/>
        <v>15.0444</v>
      </c>
    </row>
    <row r="1198" spans="12:14" ht="15" customHeight="1" x14ac:dyDescent="0.35">
      <c r="L1198" s="91">
        <v>61705515</v>
      </c>
      <c r="M1198" s="90">
        <v>16780350</v>
      </c>
      <c r="N1198" s="92">
        <f t="shared" si="19"/>
        <v>16.780349999999999</v>
      </c>
    </row>
    <row r="1199" spans="12:14" ht="15" customHeight="1" x14ac:dyDescent="0.35">
      <c r="L1199" s="91">
        <v>6170551501</v>
      </c>
      <c r="M1199" s="90">
        <v>16780350</v>
      </c>
      <c r="N1199" s="92">
        <f t="shared" si="19"/>
        <v>16.780349999999999</v>
      </c>
    </row>
    <row r="1200" spans="12:14" ht="15" customHeight="1" x14ac:dyDescent="0.35">
      <c r="L1200" s="91">
        <v>61705595</v>
      </c>
      <c r="M1200" s="90">
        <v>38750</v>
      </c>
      <c r="N1200" s="92">
        <f t="shared" si="19"/>
        <v>3.875E-2</v>
      </c>
    </row>
    <row r="1201" spans="12:14" ht="15" customHeight="1" x14ac:dyDescent="0.35">
      <c r="L1201" s="91">
        <v>6170559503</v>
      </c>
      <c r="M1201" s="90">
        <v>38750</v>
      </c>
      <c r="N1201" s="92">
        <f t="shared" si="19"/>
        <v>3.875E-2</v>
      </c>
    </row>
    <row r="1202" spans="12:14" ht="15" customHeight="1" x14ac:dyDescent="0.35">
      <c r="L1202" s="91">
        <v>617060</v>
      </c>
      <c r="M1202" s="90">
        <v>375748265</v>
      </c>
      <c r="N1202" s="92">
        <f t="shared" si="19"/>
        <v>375.748265</v>
      </c>
    </row>
    <row r="1203" spans="12:14" ht="15" customHeight="1" x14ac:dyDescent="0.35">
      <c r="L1203" s="91">
        <v>61706015</v>
      </c>
      <c r="M1203" s="90">
        <v>10315916</v>
      </c>
      <c r="N1203" s="92">
        <f t="shared" si="19"/>
        <v>10.315916</v>
      </c>
    </row>
    <row r="1204" spans="12:14" ht="15" customHeight="1" x14ac:dyDescent="0.35">
      <c r="L1204" s="91">
        <v>6170601501</v>
      </c>
      <c r="M1204" s="90">
        <v>10315916</v>
      </c>
      <c r="N1204" s="92">
        <f t="shared" si="19"/>
        <v>10.315916</v>
      </c>
    </row>
    <row r="1205" spans="12:14" ht="15" customHeight="1" x14ac:dyDescent="0.35">
      <c r="L1205" s="91">
        <v>61706020</v>
      </c>
      <c r="M1205" s="90">
        <v>37751671</v>
      </c>
      <c r="N1205" s="92">
        <f t="shared" si="19"/>
        <v>37.751671000000002</v>
      </c>
    </row>
    <row r="1206" spans="12:14" ht="15" customHeight="1" x14ac:dyDescent="0.35">
      <c r="L1206" s="91">
        <v>6170602001</v>
      </c>
      <c r="M1206" s="90">
        <v>1920262</v>
      </c>
      <c r="N1206" s="92">
        <f t="shared" si="19"/>
        <v>1.9202619999999999</v>
      </c>
    </row>
    <row r="1207" spans="12:14" ht="15" customHeight="1" x14ac:dyDescent="0.35">
      <c r="L1207" s="91">
        <v>6170602002</v>
      </c>
      <c r="M1207" s="90">
        <v>35831409</v>
      </c>
      <c r="N1207" s="92">
        <f t="shared" si="19"/>
        <v>35.831409000000001</v>
      </c>
    </row>
    <row r="1208" spans="12:14" ht="15" customHeight="1" x14ac:dyDescent="0.35">
      <c r="L1208" s="91">
        <v>61706025</v>
      </c>
      <c r="M1208" s="90">
        <v>20575800</v>
      </c>
      <c r="N1208" s="92">
        <f t="shared" si="19"/>
        <v>20.575800000000001</v>
      </c>
    </row>
    <row r="1209" spans="12:14" ht="15" customHeight="1" x14ac:dyDescent="0.35">
      <c r="L1209" s="91">
        <v>6170602501</v>
      </c>
      <c r="M1209" s="90">
        <v>20575800</v>
      </c>
      <c r="N1209" s="92">
        <f t="shared" si="19"/>
        <v>20.575800000000001</v>
      </c>
    </row>
    <row r="1210" spans="12:14" ht="15" customHeight="1" x14ac:dyDescent="0.35">
      <c r="L1210" s="91">
        <v>61706070</v>
      </c>
      <c r="M1210" s="90">
        <v>307104878</v>
      </c>
      <c r="N1210" s="92">
        <f t="shared" si="19"/>
        <v>307.10487799999999</v>
      </c>
    </row>
    <row r="1211" spans="12:14" ht="15" customHeight="1" x14ac:dyDescent="0.35">
      <c r="L1211" s="91">
        <v>6170607005</v>
      </c>
      <c r="M1211" s="90">
        <v>307104878</v>
      </c>
      <c r="N1211" s="92">
        <f t="shared" si="19"/>
        <v>307.10487799999999</v>
      </c>
    </row>
    <row r="1212" spans="12:14" ht="15" customHeight="1" x14ac:dyDescent="0.35">
      <c r="L1212" s="91">
        <v>617070</v>
      </c>
      <c r="M1212" s="90">
        <v>63493867</v>
      </c>
      <c r="N1212" s="92">
        <f t="shared" si="19"/>
        <v>63.493867000000002</v>
      </c>
    </row>
    <row r="1213" spans="12:14" ht="15" customHeight="1" x14ac:dyDescent="0.35">
      <c r="L1213" s="91">
        <v>61707025</v>
      </c>
      <c r="M1213" s="90">
        <v>6594142</v>
      </c>
      <c r="N1213" s="92">
        <f t="shared" si="19"/>
        <v>6.5941419999999997</v>
      </c>
    </row>
    <row r="1214" spans="12:14" ht="15" customHeight="1" x14ac:dyDescent="0.35">
      <c r="L1214" s="91">
        <v>6170702501</v>
      </c>
      <c r="M1214" s="90">
        <v>6594142</v>
      </c>
      <c r="N1214" s="92">
        <f t="shared" si="19"/>
        <v>6.5941419999999997</v>
      </c>
    </row>
    <row r="1215" spans="12:14" ht="15" customHeight="1" x14ac:dyDescent="0.35">
      <c r="L1215" s="91">
        <v>6170702502</v>
      </c>
      <c r="M1215" s="90">
        <v>0</v>
      </c>
      <c r="N1215" s="92">
        <f t="shared" si="19"/>
        <v>0</v>
      </c>
    </row>
    <row r="1216" spans="12:14" ht="15" customHeight="1" x14ac:dyDescent="0.35">
      <c r="L1216" s="91">
        <v>61707030</v>
      </c>
      <c r="M1216" s="90">
        <v>42003300</v>
      </c>
      <c r="N1216" s="92">
        <f t="shared" si="19"/>
        <v>42.003300000000003</v>
      </c>
    </row>
    <row r="1217" spans="12:14" ht="15" customHeight="1" x14ac:dyDescent="0.35">
      <c r="L1217" s="91">
        <v>6170703001</v>
      </c>
      <c r="M1217" s="90">
        <v>37169773</v>
      </c>
      <c r="N1217" s="92">
        <f t="shared" si="19"/>
        <v>37.169772999999999</v>
      </c>
    </row>
    <row r="1218" spans="12:14" ht="15" customHeight="1" x14ac:dyDescent="0.35">
      <c r="L1218" s="91">
        <v>6170703002</v>
      </c>
      <c r="M1218" s="90">
        <v>4833527</v>
      </c>
      <c r="N1218" s="92">
        <f t="shared" si="19"/>
        <v>4.8335270000000001</v>
      </c>
    </row>
    <row r="1219" spans="12:14" ht="15" customHeight="1" x14ac:dyDescent="0.35">
      <c r="L1219" s="91">
        <v>6170703003</v>
      </c>
      <c r="M1219" s="90">
        <v>0</v>
      </c>
      <c r="N1219" s="92">
        <f t="shared" si="19"/>
        <v>0</v>
      </c>
    </row>
    <row r="1220" spans="12:14" ht="15" customHeight="1" x14ac:dyDescent="0.35">
      <c r="L1220" s="91">
        <v>61707045</v>
      </c>
      <c r="M1220" s="90">
        <v>2685685</v>
      </c>
      <c r="N1220" s="92">
        <f t="shared" si="19"/>
        <v>2.6856849999999999</v>
      </c>
    </row>
    <row r="1221" spans="12:14" ht="15" customHeight="1" x14ac:dyDescent="0.35">
      <c r="L1221" s="91">
        <v>6170704501</v>
      </c>
      <c r="M1221" s="90">
        <v>2685685</v>
      </c>
      <c r="N1221" s="92">
        <f t="shared" si="19"/>
        <v>2.6856849999999999</v>
      </c>
    </row>
    <row r="1222" spans="12:14" ht="15" customHeight="1" x14ac:dyDescent="0.35">
      <c r="L1222" s="91">
        <v>61707060</v>
      </c>
      <c r="M1222" s="90">
        <v>1584330</v>
      </c>
      <c r="N1222" s="92">
        <f t="shared" si="19"/>
        <v>1.58433</v>
      </c>
    </row>
    <row r="1223" spans="12:14" ht="15" customHeight="1" x14ac:dyDescent="0.35">
      <c r="L1223" s="91">
        <v>6170706001</v>
      </c>
      <c r="M1223" s="90">
        <v>1584330</v>
      </c>
      <c r="N1223" s="92">
        <f t="shared" si="19"/>
        <v>1.58433</v>
      </c>
    </row>
    <row r="1224" spans="12:14" ht="15" customHeight="1" x14ac:dyDescent="0.35">
      <c r="L1224" s="91">
        <v>61707065</v>
      </c>
      <c r="M1224" s="90">
        <v>0</v>
      </c>
      <c r="N1224" s="92">
        <f t="shared" ref="N1224:N1275" si="20">+M1224/$N$2</f>
        <v>0</v>
      </c>
    </row>
    <row r="1225" spans="12:14" ht="15" customHeight="1" x14ac:dyDescent="0.35">
      <c r="L1225" s="91">
        <v>6170706501</v>
      </c>
      <c r="M1225" s="90">
        <v>0</v>
      </c>
      <c r="N1225" s="92">
        <f t="shared" si="20"/>
        <v>0</v>
      </c>
    </row>
    <row r="1226" spans="12:14" ht="15" customHeight="1" x14ac:dyDescent="0.35">
      <c r="L1226" s="91">
        <v>61707086</v>
      </c>
      <c r="M1226" s="90">
        <v>2339745</v>
      </c>
      <c r="N1226" s="92">
        <f t="shared" si="20"/>
        <v>2.3397450000000002</v>
      </c>
    </row>
    <row r="1227" spans="12:14" ht="15" customHeight="1" x14ac:dyDescent="0.35">
      <c r="L1227" s="91">
        <v>6170708601</v>
      </c>
      <c r="M1227" s="90">
        <v>0</v>
      </c>
      <c r="N1227" s="92">
        <f t="shared" si="20"/>
        <v>0</v>
      </c>
    </row>
    <row r="1228" spans="12:14" ht="15" customHeight="1" x14ac:dyDescent="0.35">
      <c r="L1228" s="91">
        <v>6170708602</v>
      </c>
      <c r="M1228" s="90">
        <v>2339745</v>
      </c>
      <c r="N1228" s="92">
        <f t="shared" si="20"/>
        <v>2.3397450000000002</v>
      </c>
    </row>
    <row r="1229" spans="12:14" ht="15" customHeight="1" x14ac:dyDescent="0.35">
      <c r="L1229" s="91">
        <v>6170708603</v>
      </c>
      <c r="M1229" s="90">
        <v>0</v>
      </c>
      <c r="N1229" s="92">
        <f t="shared" si="20"/>
        <v>0</v>
      </c>
    </row>
    <row r="1230" spans="12:14" ht="15" customHeight="1" x14ac:dyDescent="0.35">
      <c r="L1230" s="91">
        <v>61707089</v>
      </c>
      <c r="M1230" s="90">
        <v>8286665</v>
      </c>
      <c r="N1230" s="92">
        <f t="shared" si="20"/>
        <v>8.2866649999999993</v>
      </c>
    </row>
    <row r="1231" spans="12:14" ht="15" customHeight="1" x14ac:dyDescent="0.35">
      <c r="L1231" s="91">
        <v>6170708901</v>
      </c>
      <c r="M1231" s="90">
        <v>8286665</v>
      </c>
      <c r="N1231" s="92">
        <f t="shared" si="20"/>
        <v>8.2866649999999993</v>
      </c>
    </row>
    <row r="1232" spans="12:14" ht="15" customHeight="1" x14ac:dyDescent="0.35">
      <c r="L1232" s="91">
        <v>8</v>
      </c>
      <c r="M1232" s="90">
        <v>0</v>
      </c>
      <c r="N1232" s="92">
        <f t="shared" si="20"/>
        <v>0</v>
      </c>
    </row>
    <row r="1233" spans="12:14" ht="15" customHeight="1" x14ac:dyDescent="0.35">
      <c r="L1233" s="91">
        <v>82</v>
      </c>
      <c r="M1233" s="90">
        <v>0</v>
      </c>
      <c r="N1233" s="92">
        <f t="shared" si="20"/>
        <v>0</v>
      </c>
    </row>
    <row r="1234" spans="12:14" ht="15" customHeight="1" x14ac:dyDescent="0.35">
      <c r="L1234" s="91">
        <v>8205</v>
      </c>
      <c r="M1234" s="90">
        <v>0</v>
      </c>
      <c r="N1234" s="92">
        <f t="shared" si="20"/>
        <v>0</v>
      </c>
    </row>
    <row r="1235" spans="12:14" ht="15" customHeight="1" x14ac:dyDescent="0.35">
      <c r="L1235" s="91">
        <v>820505</v>
      </c>
      <c r="M1235" s="90">
        <v>0</v>
      </c>
      <c r="N1235" s="92">
        <f t="shared" si="20"/>
        <v>0</v>
      </c>
    </row>
    <row r="1236" spans="12:14" ht="15" customHeight="1" x14ac:dyDescent="0.35">
      <c r="L1236" s="91">
        <v>82050501</v>
      </c>
      <c r="M1236" s="90">
        <v>0</v>
      </c>
      <c r="N1236" s="92">
        <f t="shared" si="20"/>
        <v>0</v>
      </c>
    </row>
    <row r="1237" spans="12:14" ht="15" customHeight="1" x14ac:dyDescent="0.35">
      <c r="L1237" s="91">
        <v>8205050101</v>
      </c>
      <c r="M1237" s="90">
        <v>0</v>
      </c>
      <c r="N1237" s="92">
        <f t="shared" si="20"/>
        <v>0</v>
      </c>
    </row>
    <row r="1238" spans="12:14" ht="15" customHeight="1" x14ac:dyDescent="0.35">
      <c r="L1238" s="91">
        <v>8205050102</v>
      </c>
      <c r="M1238" s="90">
        <v>0</v>
      </c>
      <c r="N1238" s="92">
        <f t="shared" si="20"/>
        <v>0</v>
      </c>
    </row>
    <row r="1239" spans="12:14" ht="15" customHeight="1" x14ac:dyDescent="0.35">
      <c r="L1239" s="91">
        <v>8205050106</v>
      </c>
      <c r="M1239" s="90">
        <v>0</v>
      </c>
      <c r="N1239" s="92">
        <f t="shared" si="20"/>
        <v>0</v>
      </c>
    </row>
    <row r="1240" spans="12:14" ht="15" customHeight="1" x14ac:dyDescent="0.35">
      <c r="L1240" s="91">
        <v>8205050109</v>
      </c>
      <c r="M1240" s="90">
        <v>0</v>
      </c>
      <c r="N1240" s="92">
        <f t="shared" si="20"/>
        <v>0</v>
      </c>
    </row>
    <row r="1241" spans="12:14" ht="15" customHeight="1" x14ac:dyDescent="0.35">
      <c r="L1241" s="91">
        <v>8205050114</v>
      </c>
      <c r="M1241" s="90">
        <v>0</v>
      </c>
      <c r="N1241" s="92">
        <f t="shared" si="20"/>
        <v>0</v>
      </c>
    </row>
    <row r="1242" spans="12:14" ht="15" customHeight="1" x14ac:dyDescent="0.35">
      <c r="L1242" s="91">
        <v>8205050115</v>
      </c>
      <c r="M1242" s="90">
        <v>0</v>
      </c>
      <c r="N1242" s="92">
        <f t="shared" si="20"/>
        <v>0</v>
      </c>
    </row>
    <row r="1243" spans="12:14" ht="15" customHeight="1" x14ac:dyDescent="0.35">
      <c r="L1243" s="91">
        <v>8205050117</v>
      </c>
      <c r="M1243" s="90">
        <v>0</v>
      </c>
      <c r="N1243" s="92">
        <f t="shared" si="20"/>
        <v>0</v>
      </c>
    </row>
    <row r="1244" spans="12:14" ht="15" customHeight="1" x14ac:dyDescent="0.35">
      <c r="L1244" s="91">
        <v>8205050120</v>
      </c>
      <c r="M1244" s="90">
        <v>0</v>
      </c>
      <c r="N1244" s="92">
        <f t="shared" si="20"/>
        <v>0</v>
      </c>
    </row>
    <row r="1245" spans="12:14" ht="15" customHeight="1" x14ac:dyDescent="0.35">
      <c r="L1245" s="91">
        <v>8205050121</v>
      </c>
      <c r="M1245" s="90">
        <v>0</v>
      </c>
      <c r="N1245" s="92">
        <f t="shared" si="20"/>
        <v>0</v>
      </c>
    </row>
    <row r="1246" spans="12:14" ht="15" customHeight="1" x14ac:dyDescent="0.35">
      <c r="L1246" s="91">
        <v>8205050123</v>
      </c>
      <c r="M1246" s="90">
        <v>0</v>
      </c>
      <c r="N1246" s="92">
        <f t="shared" si="20"/>
        <v>0</v>
      </c>
    </row>
    <row r="1247" spans="12:14" ht="15" customHeight="1" x14ac:dyDescent="0.35">
      <c r="L1247" s="91">
        <v>8205050126</v>
      </c>
      <c r="M1247" s="90">
        <v>0</v>
      </c>
      <c r="N1247" s="92">
        <f t="shared" si="20"/>
        <v>0</v>
      </c>
    </row>
    <row r="1248" spans="12:14" ht="15" customHeight="1" x14ac:dyDescent="0.35">
      <c r="L1248" s="91">
        <v>8205050128</v>
      </c>
      <c r="M1248" s="90">
        <v>0</v>
      </c>
      <c r="N1248" s="92">
        <f t="shared" si="20"/>
        <v>0</v>
      </c>
    </row>
    <row r="1249" spans="12:14" ht="15" customHeight="1" x14ac:dyDescent="0.35">
      <c r="L1249" s="91">
        <v>8205050130</v>
      </c>
      <c r="M1249" s="90">
        <v>0</v>
      </c>
      <c r="N1249" s="92">
        <f t="shared" si="20"/>
        <v>0</v>
      </c>
    </row>
    <row r="1250" spans="12:14" ht="15" customHeight="1" x14ac:dyDescent="0.35">
      <c r="L1250" s="91">
        <v>8205050134</v>
      </c>
      <c r="M1250" s="90">
        <v>0</v>
      </c>
      <c r="N1250" s="92">
        <f t="shared" si="20"/>
        <v>0</v>
      </c>
    </row>
    <row r="1251" spans="12:14" ht="15" customHeight="1" x14ac:dyDescent="0.35">
      <c r="L1251" s="91">
        <v>82050502</v>
      </c>
      <c r="M1251" s="90">
        <v>0</v>
      </c>
      <c r="N1251" s="92">
        <f t="shared" si="20"/>
        <v>0</v>
      </c>
    </row>
    <row r="1252" spans="12:14" ht="15" customHeight="1" x14ac:dyDescent="0.35">
      <c r="L1252" s="91">
        <v>8205050205</v>
      </c>
      <c r="M1252" s="90">
        <v>0</v>
      </c>
      <c r="N1252" s="92">
        <f t="shared" si="20"/>
        <v>0</v>
      </c>
    </row>
    <row r="1253" spans="12:14" ht="15" customHeight="1" x14ac:dyDescent="0.35">
      <c r="L1253" s="91">
        <v>82050503</v>
      </c>
      <c r="M1253" s="90">
        <v>0</v>
      </c>
      <c r="N1253" s="92">
        <f t="shared" si="20"/>
        <v>0</v>
      </c>
    </row>
    <row r="1254" spans="12:14" ht="15" customHeight="1" x14ac:dyDescent="0.35">
      <c r="L1254" s="91">
        <v>8205050301</v>
      </c>
      <c r="M1254" s="90">
        <v>0</v>
      </c>
      <c r="N1254" s="92">
        <f t="shared" si="20"/>
        <v>0</v>
      </c>
    </row>
    <row r="1255" spans="12:14" ht="15" customHeight="1" x14ac:dyDescent="0.35">
      <c r="L1255" s="91">
        <v>8205050305</v>
      </c>
      <c r="M1255" s="90">
        <v>0</v>
      </c>
      <c r="N1255" s="92">
        <f t="shared" si="20"/>
        <v>0</v>
      </c>
    </row>
    <row r="1256" spans="12:14" ht="15" customHeight="1" x14ac:dyDescent="0.35">
      <c r="L1256" s="91">
        <v>83</v>
      </c>
      <c r="M1256" s="90">
        <v>0</v>
      </c>
      <c r="N1256" s="92">
        <f t="shared" si="20"/>
        <v>0</v>
      </c>
    </row>
    <row r="1257" spans="12:14" ht="15" customHeight="1" x14ac:dyDescent="0.35">
      <c r="L1257" s="91">
        <v>8315</v>
      </c>
      <c r="M1257" s="90">
        <v>0</v>
      </c>
      <c r="N1257" s="92">
        <f t="shared" si="20"/>
        <v>0</v>
      </c>
    </row>
    <row r="1258" spans="12:14" ht="15" customHeight="1" x14ac:dyDescent="0.35">
      <c r="L1258" s="91">
        <v>831524</v>
      </c>
      <c r="M1258" s="90">
        <v>0</v>
      </c>
      <c r="N1258" s="92">
        <f t="shared" si="20"/>
        <v>0</v>
      </c>
    </row>
    <row r="1259" spans="12:14" ht="15" customHeight="1" x14ac:dyDescent="0.35">
      <c r="L1259" s="91">
        <v>83152401</v>
      </c>
      <c r="M1259" s="90">
        <v>0</v>
      </c>
      <c r="N1259" s="92">
        <f t="shared" si="20"/>
        <v>0</v>
      </c>
    </row>
    <row r="1260" spans="12:14" ht="15" customHeight="1" x14ac:dyDescent="0.35">
      <c r="L1260" s="91">
        <v>8315240101</v>
      </c>
      <c r="M1260" s="90">
        <v>0</v>
      </c>
      <c r="N1260" s="92">
        <f t="shared" si="20"/>
        <v>0</v>
      </c>
    </row>
    <row r="1261" spans="12:14" ht="15" customHeight="1" x14ac:dyDescent="0.35">
      <c r="L1261" s="91">
        <v>831528</v>
      </c>
      <c r="M1261" s="90">
        <v>0</v>
      </c>
      <c r="N1261" s="92">
        <f t="shared" si="20"/>
        <v>0</v>
      </c>
    </row>
    <row r="1262" spans="12:14" ht="15" customHeight="1" x14ac:dyDescent="0.35">
      <c r="L1262" s="91">
        <v>83152801</v>
      </c>
      <c r="M1262" s="90">
        <v>0</v>
      </c>
      <c r="N1262" s="92">
        <f t="shared" si="20"/>
        <v>0</v>
      </c>
    </row>
    <row r="1263" spans="12:14" ht="15" customHeight="1" x14ac:dyDescent="0.35">
      <c r="L1263" s="91">
        <v>8315280101</v>
      </c>
      <c r="M1263" s="90">
        <v>0</v>
      </c>
      <c r="N1263" s="92">
        <f t="shared" si="20"/>
        <v>0</v>
      </c>
    </row>
    <row r="1264" spans="12:14" ht="15" customHeight="1" x14ac:dyDescent="0.35">
      <c r="L1264" s="91">
        <v>831532</v>
      </c>
      <c r="M1264" s="90">
        <v>0</v>
      </c>
      <c r="N1264" s="92">
        <f t="shared" si="20"/>
        <v>0</v>
      </c>
    </row>
    <row r="1265" spans="12:14" ht="15" customHeight="1" x14ac:dyDescent="0.35">
      <c r="L1265" s="91">
        <v>83153201</v>
      </c>
      <c r="M1265" s="90">
        <v>0</v>
      </c>
      <c r="N1265" s="92">
        <f t="shared" si="20"/>
        <v>0</v>
      </c>
    </row>
    <row r="1266" spans="12:14" ht="15" customHeight="1" x14ac:dyDescent="0.35">
      <c r="L1266" s="91">
        <v>8315320101</v>
      </c>
      <c r="M1266" s="90">
        <v>0</v>
      </c>
      <c r="N1266" s="92">
        <f t="shared" si="20"/>
        <v>0</v>
      </c>
    </row>
    <row r="1267" spans="12:14" ht="15" customHeight="1" x14ac:dyDescent="0.35">
      <c r="L1267" s="91">
        <v>8325</v>
      </c>
      <c r="M1267" s="90">
        <v>0</v>
      </c>
      <c r="N1267" s="92">
        <f t="shared" si="20"/>
        <v>0</v>
      </c>
    </row>
    <row r="1268" spans="12:14" ht="15" customHeight="1" x14ac:dyDescent="0.35">
      <c r="L1268" s="91">
        <v>832510</v>
      </c>
      <c r="M1268" s="90">
        <v>0</v>
      </c>
      <c r="N1268" s="92">
        <f t="shared" si="20"/>
        <v>0</v>
      </c>
    </row>
    <row r="1269" spans="12:14" ht="15" customHeight="1" x14ac:dyDescent="0.35">
      <c r="L1269" s="91">
        <v>83251001</v>
      </c>
      <c r="M1269" s="90">
        <v>0</v>
      </c>
      <c r="N1269" s="92">
        <f t="shared" si="20"/>
        <v>0</v>
      </c>
    </row>
    <row r="1270" spans="12:14" ht="15" customHeight="1" x14ac:dyDescent="0.35">
      <c r="L1270" s="91">
        <v>8325100101</v>
      </c>
      <c r="M1270" s="90">
        <v>0</v>
      </c>
      <c r="N1270" s="92">
        <f t="shared" si="20"/>
        <v>0</v>
      </c>
    </row>
    <row r="1271" spans="12:14" ht="15" customHeight="1" x14ac:dyDescent="0.35">
      <c r="L1271" s="91">
        <v>8395</v>
      </c>
      <c r="M1271" s="90">
        <v>0</v>
      </c>
      <c r="N1271" s="92">
        <f t="shared" si="20"/>
        <v>0</v>
      </c>
    </row>
    <row r="1272" spans="12:14" ht="15" customHeight="1" x14ac:dyDescent="0.35">
      <c r="L1272" s="91">
        <v>839505</v>
      </c>
      <c r="M1272" s="90">
        <v>0</v>
      </c>
      <c r="N1272" s="92">
        <f t="shared" si="20"/>
        <v>0</v>
      </c>
    </row>
    <row r="1273" spans="12:14" ht="15" customHeight="1" x14ac:dyDescent="0.35">
      <c r="L1273" s="91">
        <v>83950501</v>
      </c>
      <c r="M1273" s="90">
        <v>0</v>
      </c>
      <c r="N1273" s="92">
        <f t="shared" si="20"/>
        <v>0</v>
      </c>
    </row>
    <row r="1274" spans="12:14" ht="15" customHeight="1" x14ac:dyDescent="0.35">
      <c r="L1274" s="91">
        <v>8395050101</v>
      </c>
      <c r="M1274" s="90">
        <v>0</v>
      </c>
      <c r="N1274" s="92">
        <f t="shared" si="20"/>
        <v>0</v>
      </c>
    </row>
    <row r="1275" spans="12:14" ht="15" customHeight="1" x14ac:dyDescent="0.35">
      <c r="L1275" s="91">
        <v>839515</v>
      </c>
      <c r="M1275" s="90">
        <v>0</v>
      </c>
      <c r="N1275" s="92">
        <f t="shared" si="20"/>
        <v>0</v>
      </c>
    </row>
    <row r="1276" spans="12:14" ht="15" customHeight="1" x14ac:dyDescent="0.35">
      <c r="L1276" s="91">
        <v>83951501</v>
      </c>
      <c r="M1276" s="90">
        <v>0</v>
      </c>
      <c r="N1276" s="92"/>
    </row>
    <row r="1277" spans="12:14" ht="15" customHeight="1" x14ac:dyDescent="0.35">
      <c r="L1277" s="91">
        <v>8395150101</v>
      </c>
      <c r="M1277" s="90">
        <v>0</v>
      </c>
      <c r="N1277" s="92"/>
    </row>
    <row r="1278" spans="12:14" ht="15" customHeight="1" x14ac:dyDescent="0.35">
      <c r="L1278" s="91">
        <v>85</v>
      </c>
      <c r="M1278" s="90">
        <v>0</v>
      </c>
      <c r="N1278" s="92"/>
    </row>
    <row r="1279" spans="12:14" ht="15" customHeight="1" x14ac:dyDescent="0.35">
      <c r="L1279" s="91">
        <v>8505</v>
      </c>
      <c r="M1279" s="90">
        <v>0</v>
      </c>
      <c r="N1279" s="92"/>
    </row>
    <row r="1280" spans="12:14" ht="15" customHeight="1" x14ac:dyDescent="0.35">
      <c r="L1280" s="91">
        <v>850505</v>
      </c>
      <c r="M1280" s="90">
        <v>0</v>
      </c>
      <c r="N1280" s="92"/>
    </row>
    <row r="1281" spans="12:14" ht="15" customHeight="1" x14ac:dyDescent="0.35">
      <c r="L1281" s="91">
        <v>85050501</v>
      </c>
      <c r="M1281" s="90">
        <v>0</v>
      </c>
      <c r="N1281" s="92"/>
    </row>
    <row r="1282" spans="12:14" ht="15" customHeight="1" x14ac:dyDescent="0.35">
      <c r="L1282" s="91">
        <v>8505050102</v>
      </c>
      <c r="M1282" s="90">
        <v>0</v>
      </c>
      <c r="N1282" s="92"/>
    </row>
    <row r="1283" spans="12:14" ht="15" customHeight="1" x14ac:dyDescent="0.35">
      <c r="L1283" s="91">
        <v>86</v>
      </c>
      <c r="M1283" s="90">
        <v>0</v>
      </c>
      <c r="N1283" s="92"/>
    </row>
    <row r="1284" spans="12:14" ht="15" customHeight="1" x14ac:dyDescent="0.35">
      <c r="L1284" s="91">
        <v>8615</v>
      </c>
      <c r="M1284" s="90">
        <v>0</v>
      </c>
      <c r="N1284" s="92"/>
    </row>
    <row r="1285" spans="12:14" ht="15" customHeight="1" x14ac:dyDescent="0.35">
      <c r="L1285" s="91">
        <v>861501</v>
      </c>
      <c r="M1285" s="90">
        <v>0</v>
      </c>
      <c r="N1285" s="92"/>
    </row>
    <row r="1286" spans="12:14" ht="15" customHeight="1" x14ac:dyDescent="0.35">
      <c r="L1286" s="91">
        <v>86150101</v>
      </c>
      <c r="M1286" s="90">
        <v>0</v>
      </c>
      <c r="N1286" s="92"/>
    </row>
    <row r="1287" spans="12:14" ht="15" customHeight="1" x14ac:dyDescent="0.35">
      <c r="L1287" s="91">
        <v>8615010101</v>
      </c>
      <c r="M1287" s="90">
        <v>0</v>
      </c>
      <c r="N1287" s="92"/>
    </row>
    <row r="1288" spans="12:14" ht="15" customHeight="1" x14ac:dyDescent="0.35">
      <c r="L1288" s="91">
        <v>8625</v>
      </c>
      <c r="M1288" s="90">
        <v>0</v>
      </c>
      <c r="N1288" s="92"/>
    </row>
    <row r="1289" spans="12:14" ht="15" customHeight="1" x14ac:dyDescent="0.35">
      <c r="L1289" s="91">
        <v>862510</v>
      </c>
      <c r="M1289" s="90">
        <v>0</v>
      </c>
      <c r="N1289" s="92"/>
    </row>
    <row r="1290" spans="12:14" ht="15" customHeight="1" x14ac:dyDescent="0.35">
      <c r="L1290" s="91">
        <v>86251001</v>
      </c>
      <c r="M1290" s="90">
        <v>0</v>
      </c>
      <c r="N1290" s="92"/>
    </row>
    <row r="1291" spans="12:14" ht="15" customHeight="1" x14ac:dyDescent="0.35">
      <c r="L1291" s="91">
        <v>8625100101</v>
      </c>
      <c r="M1291" s="90">
        <v>0</v>
      </c>
      <c r="N1291" s="92"/>
    </row>
    <row r="1292" spans="12:14" ht="15" customHeight="1" x14ac:dyDescent="0.35">
      <c r="L1292" s="91">
        <v>8695</v>
      </c>
      <c r="M1292" s="90">
        <v>0</v>
      </c>
      <c r="N1292" s="92"/>
    </row>
    <row r="1293" spans="12:14" ht="15" customHeight="1" x14ac:dyDescent="0.35">
      <c r="L1293" s="91">
        <v>869501</v>
      </c>
      <c r="M1293" s="90">
        <v>0</v>
      </c>
      <c r="N1293" s="92"/>
    </row>
    <row r="1294" spans="12:14" ht="15" customHeight="1" x14ac:dyDescent="0.35">
      <c r="L1294" s="91">
        <v>86950101</v>
      </c>
      <c r="M1294" s="90">
        <v>0</v>
      </c>
      <c r="N1294" s="92"/>
    </row>
    <row r="1295" spans="12:14" ht="15" customHeight="1" x14ac:dyDescent="0.35">
      <c r="L1295" s="91">
        <v>8695010101</v>
      </c>
      <c r="M1295" s="90">
        <v>0</v>
      </c>
      <c r="N1295" s="92"/>
    </row>
    <row r="1296" spans="12:14" ht="15" customHeight="1" x14ac:dyDescent="0.35">
      <c r="L1296" s="91">
        <v>8695010102</v>
      </c>
      <c r="M1296" s="90">
        <v>0</v>
      </c>
      <c r="N1296" s="92"/>
    </row>
    <row r="1297" spans="12:14" ht="15" customHeight="1" x14ac:dyDescent="0.35">
      <c r="L1297" s="91">
        <v>9</v>
      </c>
      <c r="M1297" s="90">
        <v>0</v>
      </c>
      <c r="N1297" s="92"/>
    </row>
    <row r="1298" spans="12:14" ht="15" customHeight="1" x14ac:dyDescent="0.35">
      <c r="L1298" s="91">
        <v>91</v>
      </c>
      <c r="M1298" s="90">
        <v>0</v>
      </c>
      <c r="N1298" s="92"/>
    </row>
    <row r="1299" spans="12:14" ht="15" customHeight="1" x14ac:dyDescent="0.35">
      <c r="L1299" s="91">
        <v>9120</v>
      </c>
      <c r="M1299" s="90">
        <v>0</v>
      </c>
      <c r="N1299" s="92"/>
    </row>
    <row r="1300" spans="12:14" ht="15" customHeight="1" x14ac:dyDescent="0.35">
      <c r="L1300" s="91">
        <v>912005</v>
      </c>
      <c r="M1300" s="90">
        <v>0</v>
      </c>
      <c r="N1300" s="92"/>
    </row>
    <row r="1301" spans="12:14" ht="15" customHeight="1" x14ac:dyDescent="0.35">
      <c r="L1301" s="91">
        <v>91200501</v>
      </c>
      <c r="M1301" s="90">
        <v>0</v>
      </c>
      <c r="N1301" s="92"/>
    </row>
    <row r="1302" spans="12:14" ht="15" customHeight="1" x14ac:dyDescent="0.35">
      <c r="L1302" s="91">
        <v>9120050101</v>
      </c>
      <c r="M1302" s="90">
        <v>0</v>
      </c>
      <c r="N1302" s="92"/>
    </row>
    <row r="1303" spans="12:14" ht="15" customHeight="1" x14ac:dyDescent="0.35">
      <c r="L1303" s="91">
        <v>92</v>
      </c>
      <c r="M1303" s="90">
        <v>0</v>
      </c>
      <c r="N1303" s="92"/>
    </row>
    <row r="1304" spans="12:14" ht="15" customHeight="1" x14ac:dyDescent="0.35">
      <c r="L1304" s="91">
        <v>9205</v>
      </c>
      <c r="M1304" s="90">
        <v>0</v>
      </c>
      <c r="N1304" s="92"/>
    </row>
    <row r="1305" spans="12:14" ht="15" customHeight="1" x14ac:dyDescent="0.35">
      <c r="L1305" s="91">
        <v>920505</v>
      </c>
      <c r="M1305" s="90">
        <v>0</v>
      </c>
      <c r="N1305" s="92"/>
    </row>
    <row r="1306" spans="12:14" ht="15" customHeight="1" x14ac:dyDescent="0.35">
      <c r="L1306" s="91">
        <v>92050501</v>
      </c>
      <c r="M1306" s="90">
        <v>0</v>
      </c>
      <c r="N1306" s="92"/>
    </row>
    <row r="1307" spans="12:14" ht="15" customHeight="1" x14ac:dyDescent="0.35">
      <c r="L1307" s="91">
        <v>9205050105</v>
      </c>
      <c r="M1307" s="90">
        <v>0</v>
      </c>
      <c r="N1307" s="92"/>
    </row>
    <row r="1308" spans="12:14" ht="15" customHeight="1" x14ac:dyDescent="0.35">
      <c r="L1308" s="91">
        <v>92050502</v>
      </c>
      <c r="M1308" s="90">
        <v>0</v>
      </c>
      <c r="N1308" s="92"/>
    </row>
    <row r="1309" spans="12:14" ht="15" customHeight="1" x14ac:dyDescent="0.35">
      <c r="L1309" s="91">
        <v>9205050204</v>
      </c>
      <c r="M1309" s="90">
        <v>0</v>
      </c>
      <c r="N1309" s="92"/>
    </row>
    <row r="1310" spans="12:14" ht="15" customHeight="1" x14ac:dyDescent="0.35">
      <c r="L1310" s="91">
        <v>9205050206</v>
      </c>
      <c r="M1310" s="90">
        <v>0</v>
      </c>
      <c r="N1310" s="92"/>
    </row>
    <row r="1311" spans="12:14" ht="15" customHeight="1" x14ac:dyDescent="0.35">
      <c r="L1311" s="91">
        <v>92050503</v>
      </c>
      <c r="M1311" s="90">
        <v>0</v>
      </c>
      <c r="N1311" s="92"/>
    </row>
    <row r="1312" spans="12:14" ht="15" customHeight="1" x14ac:dyDescent="0.35">
      <c r="L1312" s="91">
        <v>9205050304</v>
      </c>
      <c r="M1312" s="90">
        <v>0</v>
      </c>
      <c r="N1312" s="92"/>
    </row>
    <row r="1313" spans="12:14" ht="15" customHeight="1" x14ac:dyDescent="0.35">
      <c r="L1313" s="91">
        <v>9205050310</v>
      </c>
      <c r="M1313" s="90">
        <v>0</v>
      </c>
      <c r="N1313" s="92"/>
    </row>
    <row r="1314" spans="12:14" ht="15" customHeight="1" x14ac:dyDescent="0.35">
      <c r="L1314" s="91">
        <v>9205050315</v>
      </c>
      <c r="M1314" s="90">
        <v>0</v>
      </c>
      <c r="N1314" s="92"/>
    </row>
    <row r="1315" spans="12:14" ht="15" customHeight="1" x14ac:dyDescent="0.35">
      <c r="L1315" s="91">
        <v>93</v>
      </c>
      <c r="M1315" s="90">
        <v>0</v>
      </c>
      <c r="N1315" s="92"/>
    </row>
    <row r="1316" spans="12:14" ht="15" customHeight="1" x14ac:dyDescent="0.35">
      <c r="L1316" s="91">
        <v>9395</v>
      </c>
      <c r="M1316" s="90">
        <v>0</v>
      </c>
      <c r="N1316" s="92"/>
    </row>
    <row r="1317" spans="12:14" ht="15" customHeight="1" x14ac:dyDescent="0.35">
      <c r="L1317" s="91">
        <v>939502</v>
      </c>
      <c r="M1317" s="90">
        <v>0</v>
      </c>
      <c r="N1317" s="92"/>
    </row>
    <row r="1318" spans="12:14" ht="15" customHeight="1" x14ac:dyDescent="0.35">
      <c r="L1318" s="91">
        <v>93950201</v>
      </c>
      <c r="M1318" s="90">
        <v>0</v>
      </c>
      <c r="N1318" s="92"/>
    </row>
    <row r="1319" spans="12:14" ht="15" customHeight="1" x14ac:dyDescent="0.35">
      <c r="L1319" s="91">
        <v>9395020101</v>
      </c>
      <c r="M1319" s="90">
        <v>0</v>
      </c>
      <c r="N1319" s="92"/>
    </row>
    <row r="1320" spans="12:14" ht="15" customHeight="1" x14ac:dyDescent="0.35">
      <c r="L1320" s="91">
        <v>94</v>
      </c>
      <c r="M1320" s="90">
        <v>0</v>
      </c>
      <c r="N1320" s="92"/>
    </row>
    <row r="1321" spans="12:14" ht="15" customHeight="1" x14ac:dyDescent="0.35">
      <c r="L1321" s="91">
        <v>9420</v>
      </c>
      <c r="M1321" s="90">
        <v>0</v>
      </c>
      <c r="N1321" s="92"/>
    </row>
    <row r="1322" spans="12:14" ht="15" customHeight="1" x14ac:dyDescent="0.35">
      <c r="L1322" s="91">
        <v>942005</v>
      </c>
      <c r="M1322" s="90">
        <v>0</v>
      </c>
      <c r="N1322" s="92"/>
    </row>
    <row r="1323" spans="12:14" ht="15" customHeight="1" x14ac:dyDescent="0.35">
      <c r="L1323" s="91">
        <v>94200501</v>
      </c>
      <c r="M1323" s="90">
        <v>0</v>
      </c>
      <c r="N1323" s="92"/>
    </row>
    <row r="1324" spans="12:14" ht="15" customHeight="1" x14ac:dyDescent="0.35">
      <c r="L1324" s="91">
        <v>9420050101</v>
      </c>
      <c r="M1324" s="90">
        <v>0</v>
      </c>
      <c r="N1324" s="92"/>
    </row>
    <row r="1325" spans="12:14" ht="15" customHeight="1" x14ac:dyDescent="0.35">
      <c r="L1325" s="91">
        <v>95</v>
      </c>
      <c r="M1325" s="90">
        <v>0</v>
      </c>
      <c r="N1325" s="92"/>
    </row>
    <row r="1326" spans="12:14" ht="15" customHeight="1" x14ac:dyDescent="0.35">
      <c r="L1326" s="91">
        <v>9505</v>
      </c>
      <c r="M1326" s="90">
        <v>0</v>
      </c>
      <c r="N1326" s="92"/>
    </row>
    <row r="1327" spans="12:14" ht="15" customHeight="1" x14ac:dyDescent="0.35">
      <c r="L1327" s="91">
        <v>950505</v>
      </c>
      <c r="M1327" s="90">
        <v>0</v>
      </c>
      <c r="N1327" s="92"/>
    </row>
    <row r="1328" spans="12:14" ht="15" customHeight="1" x14ac:dyDescent="0.35">
      <c r="L1328" s="91">
        <v>95050501</v>
      </c>
      <c r="M1328" s="90">
        <v>0</v>
      </c>
      <c r="N1328" s="92"/>
    </row>
    <row r="1329" spans="12:14" ht="15" customHeight="1" x14ac:dyDescent="0.35">
      <c r="L1329" s="91">
        <v>9505050102</v>
      </c>
      <c r="M1329" s="90">
        <v>0</v>
      </c>
      <c r="N1329" s="92"/>
    </row>
    <row r="1330" spans="12:14" ht="15" customHeight="1" x14ac:dyDescent="0.35">
      <c r="L1330" s="91">
        <v>9515</v>
      </c>
      <c r="M1330" s="90">
        <v>0</v>
      </c>
      <c r="N1330" s="92"/>
    </row>
    <row r="1331" spans="12:14" ht="15" customHeight="1" x14ac:dyDescent="0.35">
      <c r="L1331" s="91">
        <v>951501</v>
      </c>
      <c r="M1331" s="90">
        <v>0</v>
      </c>
      <c r="N1331" s="92"/>
    </row>
    <row r="1332" spans="12:14" ht="15" customHeight="1" x14ac:dyDescent="0.35">
      <c r="L1332" s="91">
        <v>95150101</v>
      </c>
      <c r="M1332" s="90">
        <v>0</v>
      </c>
      <c r="N1332" s="92"/>
    </row>
    <row r="1333" spans="12:14" ht="15" customHeight="1" x14ac:dyDescent="0.35">
      <c r="L1333" s="91">
        <v>9515010101</v>
      </c>
      <c r="M1333" s="90">
        <v>0</v>
      </c>
      <c r="N1333" s="92"/>
    </row>
    <row r="1334" spans="12:14" ht="15" customHeight="1" x14ac:dyDescent="0.35">
      <c r="L1334" s="91">
        <v>96</v>
      </c>
      <c r="M1334" s="90">
        <v>0</v>
      </c>
      <c r="N1334" s="92"/>
    </row>
    <row r="1335" spans="12:14" ht="15" customHeight="1" x14ac:dyDescent="0.35">
      <c r="L1335" s="91">
        <v>9695</v>
      </c>
      <c r="M1335" s="90">
        <v>0</v>
      </c>
      <c r="N1335" s="92"/>
    </row>
    <row r="1336" spans="12:14" ht="15" customHeight="1" x14ac:dyDescent="0.35">
      <c r="L1336" s="91">
        <v>969501</v>
      </c>
      <c r="M1336" s="90">
        <v>0</v>
      </c>
      <c r="N1336" s="92"/>
    </row>
    <row r="1337" spans="12:14" ht="15" customHeight="1" x14ac:dyDescent="0.35">
      <c r="L1337" s="91">
        <v>96950101</v>
      </c>
      <c r="M1337" s="90">
        <v>0</v>
      </c>
      <c r="N1337" s="92"/>
    </row>
    <row r="1338" spans="12:14" ht="15" customHeight="1" x14ac:dyDescent="0.35">
      <c r="L1338" s="91">
        <v>9695010101</v>
      </c>
      <c r="M1338" s="90">
        <v>0</v>
      </c>
      <c r="N1338" s="92"/>
    </row>
    <row r="1339" spans="12:14" ht="15" customHeight="1" x14ac:dyDescent="0.35">
      <c r="N1339" s="92"/>
    </row>
    <row r="1340" spans="12:14" ht="15" customHeight="1" x14ac:dyDescent="0.35">
      <c r="N1340" s="92"/>
    </row>
    <row r="1341" spans="12:14" ht="15" customHeight="1" x14ac:dyDescent="0.35">
      <c r="N1341" s="92"/>
    </row>
    <row r="1342" spans="12:14" ht="15" customHeight="1" x14ac:dyDescent="0.35">
      <c r="N1342" s="92"/>
    </row>
    <row r="1343" spans="12:14" ht="15" customHeight="1" x14ac:dyDescent="0.35">
      <c r="N1343" s="92"/>
    </row>
    <row r="1344" spans="12:14" ht="15" customHeight="1" x14ac:dyDescent="0.35">
      <c r="N1344" s="92"/>
    </row>
    <row r="1345" spans="14:14" ht="15" customHeight="1" x14ac:dyDescent="0.35">
      <c r="N1345" s="92"/>
    </row>
    <row r="1346" spans="14:14" ht="15" customHeight="1" x14ac:dyDescent="0.35">
      <c r="N1346" s="92"/>
    </row>
    <row r="1347" spans="14:14" ht="15" customHeight="1" x14ac:dyDescent="0.35">
      <c r="N1347" s="92"/>
    </row>
    <row r="1348" spans="14:14" ht="15" customHeight="1" x14ac:dyDescent="0.35">
      <c r="N1348" s="92"/>
    </row>
    <row r="1349" spans="14:14" ht="15" customHeight="1" x14ac:dyDescent="0.35">
      <c r="N1349" s="92"/>
    </row>
    <row r="1350" spans="14:14" ht="15" customHeight="1" x14ac:dyDescent="0.35">
      <c r="N1350" s="92"/>
    </row>
    <row r="1351" spans="14:14" ht="15" customHeight="1" x14ac:dyDescent="0.35">
      <c r="N1351" s="92"/>
    </row>
    <row r="1352" spans="14:14" ht="15" customHeight="1" x14ac:dyDescent="0.35">
      <c r="N1352" s="92"/>
    </row>
    <row r="1353" spans="14:14" ht="15" customHeight="1" x14ac:dyDescent="0.35">
      <c r="N1353" s="92"/>
    </row>
    <row r="1354" spans="14:14" ht="15" customHeight="1" x14ac:dyDescent="0.35">
      <c r="N1354" s="92"/>
    </row>
    <row r="1355" spans="14:14" ht="15" customHeight="1" x14ac:dyDescent="0.35">
      <c r="N1355" s="92"/>
    </row>
    <row r="1356" spans="14:14" ht="15" customHeight="1" x14ac:dyDescent="0.35">
      <c r="N1356" s="92"/>
    </row>
    <row r="1357" spans="14:14" ht="15" customHeight="1" x14ac:dyDescent="0.35">
      <c r="N1357" s="92"/>
    </row>
    <row r="1358" spans="14:14" ht="15" customHeight="1" x14ac:dyDescent="0.35">
      <c r="N1358" s="92"/>
    </row>
    <row r="1359" spans="14:14" ht="15" customHeight="1" x14ac:dyDescent="0.35">
      <c r="N1359" s="92"/>
    </row>
    <row r="1360" spans="14:14" ht="15" customHeight="1" x14ac:dyDescent="0.35">
      <c r="N1360" s="92"/>
    </row>
    <row r="1361" spans="14:14" ht="15" customHeight="1" x14ac:dyDescent="0.35">
      <c r="N1361" s="92"/>
    </row>
    <row r="1362" spans="14:14" ht="15" customHeight="1" x14ac:dyDescent="0.35">
      <c r="N1362" s="92"/>
    </row>
    <row r="1363" spans="14:14" ht="15" customHeight="1" x14ac:dyDescent="0.35">
      <c r="N1363" s="92"/>
    </row>
    <row r="1364" spans="14:14" ht="15" customHeight="1" x14ac:dyDescent="0.35">
      <c r="N1364" s="92"/>
    </row>
    <row r="1365" spans="14:14" ht="15" customHeight="1" x14ac:dyDescent="0.35">
      <c r="N1365" s="92"/>
    </row>
    <row r="1366" spans="14:14" ht="15" customHeight="1" x14ac:dyDescent="0.35">
      <c r="N1366" s="92"/>
    </row>
    <row r="1367" spans="14:14" ht="15" customHeight="1" x14ac:dyDescent="0.35">
      <c r="N1367" s="92"/>
    </row>
    <row r="1368" spans="14:14" ht="15" customHeight="1" x14ac:dyDescent="0.35">
      <c r="N1368" s="92"/>
    </row>
    <row r="1369" spans="14:14" ht="15" customHeight="1" x14ac:dyDescent="0.35">
      <c r="N1369" s="92"/>
    </row>
    <row r="1370" spans="14:14" ht="15" customHeight="1" x14ac:dyDescent="0.35">
      <c r="N1370" s="92"/>
    </row>
    <row r="1371" spans="14:14" ht="15" customHeight="1" x14ac:dyDescent="0.35">
      <c r="N1371" s="92"/>
    </row>
    <row r="1372" spans="14:14" ht="15" customHeight="1" x14ac:dyDescent="0.35">
      <c r="N1372" s="92"/>
    </row>
    <row r="1373" spans="14:14" ht="15" customHeight="1" x14ac:dyDescent="0.35">
      <c r="N1373" s="92"/>
    </row>
    <row r="1374" spans="14:14" ht="15" customHeight="1" x14ac:dyDescent="0.35">
      <c r="N1374" s="92"/>
    </row>
    <row r="1375" spans="14:14" ht="15" customHeight="1" x14ac:dyDescent="0.35">
      <c r="N1375" s="92"/>
    </row>
    <row r="1376" spans="14:14" ht="15" customHeight="1" x14ac:dyDescent="0.35">
      <c r="N1376" s="92"/>
    </row>
    <row r="1377" spans="14:14" ht="15" customHeight="1" x14ac:dyDescent="0.35">
      <c r="N1377" s="92"/>
    </row>
    <row r="1378" spans="14:14" ht="15" customHeight="1" x14ac:dyDescent="0.35">
      <c r="N1378" s="92"/>
    </row>
    <row r="1379" spans="14:14" ht="15" customHeight="1" x14ac:dyDescent="0.35">
      <c r="N1379" s="92"/>
    </row>
    <row r="1380" spans="14:14" ht="15" customHeight="1" x14ac:dyDescent="0.35">
      <c r="N1380" s="92"/>
    </row>
    <row r="1381" spans="14:14" ht="15" customHeight="1" x14ac:dyDescent="0.35">
      <c r="N1381" s="92"/>
    </row>
    <row r="1382" spans="14:14" ht="15" customHeight="1" x14ac:dyDescent="0.35">
      <c r="N1382" s="92"/>
    </row>
    <row r="1383" spans="14:14" ht="15" customHeight="1" x14ac:dyDescent="0.35">
      <c r="N1383" s="92"/>
    </row>
    <row r="1384" spans="14:14" ht="15" customHeight="1" x14ac:dyDescent="0.35">
      <c r="N1384" s="92"/>
    </row>
    <row r="1385" spans="14:14" ht="15" customHeight="1" x14ac:dyDescent="0.35">
      <c r="N1385" s="92"/>
    </row>
    <row r="1386" spans="14:14" ht="15" customHeight="1" x14ac:dyDescent="0.35">
      <c r="N1386" s="92"/>
    </row>
    <row r="1387" spans="14:14" ht="15" customHeight="1" x14ac:dyDescent="0.35">
      <c r="N1387" s="92"/>
    </row>
    <row r="1388" spans="14:14" ht="15" customHeight="1" x14ac:dyDescent="0.35">
      <c r="N1388" s="92"/>
    </row>
    <row r="1389" spans="14:14" ht="15" customHeight="1" x14ac:dyDescent="0.35">
      <c r="N1389" s="92"/>
    </row>
    <row r="1390" spans="14:14" ht="15" customHeight="1" x14ac:dyDescent="0.35">
      <c r="N1390" s="92"/>
    </row>
    <row r="1391" spans="14:14" ht="15" customHeight="1" x14ac:dyDescent="0.35">
      <c r="N1391" s="92"/>
    </row>
    <row r="1392" spans="14:14" ht="15" customHeight="1" x14ac:dyDescent="0.35">
      <c r="N1392" s="92"/>
    </row>
    <row r="1393" spans="14:14" ht="15" customHeight="1" x14ac:dyDescent="0.35">
      <c r="N1393" s="92"/>
    </row>
    <row r="1394" spans="14:14" ht="15" customHeight="1" x14ac:dyDescent="0.35">
      <c r="N1394" s="92"/>
    </row>
    <row r="1395" spans="14:14" ht="15" customHeight="1" x14ac:dyDescent="0.35">
      <c r="N1395" s="92"/>
    </row>
    <row r="1396" spans="14:14" ht="15" customHeight="1" x14ac:dyDescent="0.35">
      <c r="N1396" s="92"/>
    </row>
    <row r="1397" spans="14:14" ht="15" customHeight="1" x14ac:dyDescent="0.35">
      <c r="N1397" s="92"/>
    </row>
    <row r="1398" spans="14:14" ht="15" customHeight="1" x14ac:dyDescent="0.35">
      <c r="N1398" s="92"/>
    </row>
    <row r="1399" spans="14:14" ht="15" customHeight="1" x14ac:dyDescent="0.35">
      <c r="N1399" s="92"/>
    </row>
    <row r="1400" spans="14:14" ht="15" customHeight="1" x14ac:dyDescent="0.35">
      <c r="N1400" s="92"/>
    </row>
    <row r="1401" spans="14:14" ht="15" customHeight="1" x14ac:dyDescent="0.35">
      <c r="N1401" s="92"/>
    </row>
    <row r="1402" spans="14:14" ht="15" customHeight="1" x14ac:dyDescent="0.35">
      <c r="N1402" s="92"/>
    </row>
    <row r="1403" spans="14:14" ht="15" customHeight="1" x14ac:dyDescent="0.35">
      <c r="N1403" s="92"/>
    </row>
    <row r="1404" spans="14:14" ht="15" customHeight="1" x14ac:dyDescent="0.35">
      <c r="N1404" s="92"/>
    </row>
    <row r="1405" spans="14:14" ht="15" customHeight="1" x14ac:dyDescent="0.35">
      <c r="N1405" s="92"/>
    </row>
    <row r="1406" spans="14:14" ht="15" customHeight="1" x14ac:dyDescent="0.35">
      <c r="N1406" s="92"/>
    </row>
    <row r="1407" spans="14:14" ht="15" customHeight="1" x14ac:dyDescent="0.35">
      <c r="N1407" s="92"/>
    </row>
    <row r="1408" spans="14:14" ht="15" customHeight="1" x14ac:dyDescent="0.35">
      <c r="N1408" s="92"/>
    </row>
    <row r="1409" spans="14:14" ht="15" customHeight="1" x14ac:dyDescent="0.35">
      <c r="N1409" s="92"/>
    </row>
    <row r="1410" spans="14:14" ht="15" customHeight="1" x14ac:dyDescent="0.35">
      <c r="N1410" s="92"/>
    </row>
    <row r="1411" spans="14:14" ht="15" customHeight="1" x14ac:dyDescent="0.35">
      <c r="N1411" s="92"/>
    </row>
    <row r="1412" spans="14:14" ht="15" customHeight="1" x14ac:dyDescent="0.35">
      <c r="N1412" s="92"/>
    </row>
    <row r="1413" spans="14:14" ht="15" customHeight="1" x14ac:dyDescent="0.35">
      <c r="N1413" s="92"/>
    </row>
    <row r="1414" spans="14:14" ht="15" customHeight="1" x14ac:dyDescent="0.35">
      <c r="N1414" s="92"/>
    </row>
    <row r="1415" spans="14:14" ht="15" customHeight="1" x14ac:dyDescent="0.35">
      <c r="N1415" s="92"/>
    </row>
    <row r="1416" spans="14:14" ht="15" customHeight="1" x14ac:dyDescent="0.35">
      <c r="N1416" s="92"/>
    </row>
    <row r="1417" spans="14:14" ht="15" customHeight="1" x14ac:dyDescent="0.35">
      <c r="N1417" s="92"/>
    </row>
    <row r="1418" spans="14:14" ht="15" customHeight="1" x14ac:dyDescent="0.35">
      <c r="N1418" s="92"/>
    </row>
    <row r="1419" spans="14:14" ht="15" customHeight="1" x14ac:dyDescent="0.35">
      <c r="N1419" s="92"/>
    </row>
    <row r="1420" spans="14:14" ht="15" customHeight="1" x14ac:dyDescent="0.35">
      <c r="N1420" s="92"/>
    </row>
    <row r="1421" spans="14:14" ht="15" customHeight="1" x14ac:dyDescent="0.35">
      <c r="N1421" s="92"/>
    </row>
    <row r="1422" spans="14:14" ht="15" customHeight="1" x14ac:dyDescent="0.35">
      <c r="N1422" s="92"/>
    </row>
    <row r="1423" spans="14:14" ht="15" customHeight="1" x14ac:dyDescent="0.35">
      <c r="N1423" s="92"/>
    </row>
    <row r="1424" spans="14:14" ht="15" customHeight="1" x14ac:dyDescent="0.35">
      <c r="N1424" s="92"/>
    </row>
    <row r="1425" spans="14:14" ht="15" customHeight="1" x14ac:dyDescent="0.35">
      <c r="N1425" s="92"/>
    </row>
  </sheetData>
  <mergeCells count="6">
    <mergeCell ref="L5:M5"/>
    <mergeCell ref="B1:H1"/>
    <mergeCell ref="L1:N1"/>
    <mergeCell ref="B2:H2"/>
    <mergeCell ref="B3:H3"/>
    <mergeCell ref="B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2"/>
  <dimension ref="A1:H11"/>
  <sheetViews>
    <sheetView zoomScaleNormal="100" workbookViewId="0">
      <selection activeCell="D15" sqref="D15:D17"/>
    </sheetView>
  </sheetViews>
  <sheetFormatPr baseColWidth="10" defaultColWidth="11.453125" defaultRowHeight="14.5" x14ac:dyDescent="0.35"/>
  <cols>
    <col min="1" max="1" width="32.1796875" style="16" customWidth="1"/>
    <col min="2" max="2" width="34.54296875" style="16" customWidth="1"/>
    <col min="3" max="3" width="15.26953125" style="68" customWidth="1"/>
    <col min="4" max="4" width="11.453125" style="16"/>
    <col min="5" max="5" width="13.453125" style="16" bestFit="1" customWidth="1"/>
    <col min="6" max="16384" width="11.453125" style="16"/>
  </cols>
  <sheetData>
    <row r="1" spans="1:8" x14ac:dyDescent="0.35">
      <c r="C1" s="14"/>
      <c r="F1" s="61"/>
      <c r="G1" s="61"/>
      <c r="H1" s="29"/>
    </row>
    <row r="2" spans="1:8" x14ac:dyDescent="0.35">
      <c r="C2" s="14"/>
      <c r="F2" s="61"/>
      <c r="G2" s="61"/>
      <c r="H2" s="29"/>
    </row>
    <row r="3" spans="1:8" x14ac:dyDescent="0.35">
      <c r="C3" s="14"/>
      <c r="E3" s="14"/>
      <c r="F3" s="14"/>
      <c r="G3" s="61"/>
      <c r="H3" s="29"/>
    </row>
    <row r="4" spans="1:8" x14ac:dyDescent="0.35">
      <c r="A4" s="14"/>
      <c r="B4" s="14"/>
      <c r="C4" s="16"/>
      <c r="D4" s="14"/>
    </row>
    <row r="5" spans="1:8" x14ac:dyDescent="0.35">
      <c r="A5" s="175" t="s">
        <v>188</v>
      </c>
      <c r="B5" s="175"/>
      <c r="C5" s="175"/>
    </row>
    <row r="8" spans="1:8" ht="30.75" customHeight="1" x14ac:dyDescent="0.35">
      <c r="A8" s="24" t="s">
        <v>189</v>
      </c>
      <c r="B8" s="24" t="s">
        <v>130</v>
      </c>
      <c r="C8" s="24" t="s">
        <v>106</v>
      </c>
    </row>
    <row r="9" spans="1:8" x14ac:dyDescent="0.35">
      <c r="A9" s="63"/>
      <c r="B9" s="63"/>
      <c r="C9" s="64"/>
    </row>
    <row r="10" spans="1:8" x14ac:dyDescent="0.35">
      <c r="A10" s="22"/>
      <c r="B10" s="22"/>
      <c r="C10" s="48"/>
      <c r="D10" s="143"/>
    </row>
    <row r="11" spans="1:8" x14ac:dyDescent="0.35">
      <c r="A11" s="23"/>
      <c r="B11" s="23"/>
      <c r="C11" s="49"/>
    </row>
  </sheetData>
  <mergeCells count="1">
    <mergeCell ref="A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Requisitos</vt:lpstr>
      <vt:lpstr>11_FUNDADORES</vt:lpstr>
      <vt:lpstr>12_CARGOS_DIRECT_CONTROL</vt:lpstr>
      <vt:lpstr>PAGOS_SALARIALES</vt:lpstr>
      <vt:lpstr>14_DONACIONES_RECIBIDAS</vt:lpstr>
      <vt:lpstr>TRANSAC_VINCULADAS</vt:lpstr>
      <vt:lpstr>INGRESOS</vt:lpstr>
      <vt:lpstr>PROY.DIST.EXEDENTES</vt:lpstr>
      <vt:lpstr>INVERSIONES</vt:lpstr>
      <vt:lpstr>DONACIONES_A_TERCEROS</vt:lpstr>
      <vt:lpstr>DETALLE_COMPRAS_IPP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cacastano</dc:creator>
  <cp:lastModifiedBy>denhernandez</cp:lastModifiedBy>
  <dcterms:created xsi:type="dcterms:W3CDTF">2019-01-21T13:05:38Z</dcterms:created>
  <dcterms:modified xsi:type="dcterms:W3CDTF">2022-03-31T20:31:07Z</dcterms:modified>
</cp:coreProperties>
</file>